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-kamegamori\Desktop\PCB分析依頼書\"/>
    </mc:Choice>
  </mc:AlternateContent>
  <xr:revisionPtr revIDLastSave="0" documentId="13_ncr:1_{E9F327C7-3FAA-4C13-8B67-C1CA635F596F}" xr6:coauthVersionLast="47" xr6:coauthVersionMax="47" xr10:uidLastSave="{00000000-0000-0000-0000-000000000000}"/>
  <workbookProtection workbookAlgorithmName="SHA-512" workbookHashValue="ErOxf49AjLWR2KoUFe1W+oF5sG7+EV1EFm5hkwEhMQkx8q8zlpEodPEdMNJug91XiiSuDH2VpEVHy0Z+6jXR3Q==" workbookSaltValue="FLkSgpumFYt14f/RtpVILA==" workbookSpinCount="100000" lockStructure="1"/>
  <bookViews>
    <workbookView xWindow="-120" yWindow="-120" windowWidth="29040" windowHeight="15840" activeTab="1" xr2:uid="{CED2B930-4464-4125-957B-93980868C0F5}"/>
  </bookViews>
  <sheets>
    <sheet name="住所設定" sheetId="15" r:id="rId1"/>
    <sheet name="試験依頼書" sheetId="1" r:id="rId2"/>
    <sheet name="試験依頼書 (入力例)" sheetId="5" r:id="rId3"/>
    <sheet name="銘板リスト (1)" sheetId="6" r:id="rId4"/>
    <sheet name="銘板リスト (2)" sheetId="16" r:id="rId5"/>
    <sheet name="銘板リスト (3)" sheetId="17" r:id="rId6"/>
    <sheet name="銘板リスト (4)" sheetId="18" r:id="rId7"/>
    <sheet name="銘板リスト (5)" sheetId="19" r:id="rId8"/>
    <sheet name="銘板リスト (6)" sheetId="20" r:id="rId9"/>
    <sheet name="銘板リスト (7)" sheetId="21" r:id="rId10"/>
    <sheet name="銘板リスト (8)" sheetId="22" r:id="rId11"/>
    <sheet name="銘板リスト (9)" sheetId="23" r:id="rId12"/>
  </sheets>
  <definedNames>
    <definedName name="DATA依頼者情報" localSheetId="2">'試験依頼書 (入力例)'!$A$1:$M$28</definedName>
    <definedName name="DATA依頼者情報">試験依頼書!$A$1:$M$28</definedName>
    <definedName name="DATA銘板リスト" localSheetId="2">'試験依頼書 (入力例)'!$A$30:$O$82</definedName>
    <definedName name="DATA銘板リスト">試験依頼書!$A$30:$O$84</definedName>
    <definedName name="_xlnm.Print_Area" localSheetId="3">'銘板リスト (1)'!$A$1:$H$33</definedName>
    <definedName name="_xlnm.Print_Area" localSheetId="4">'銘板リスト (2)'!$A$1:$H$33</definedName>
    <definedName name="_xlnm.Print_Area" localSheetId="5">'銘板リスト (3)'!$A$1:$H$33</definedName>
    <definedName name="_xlnm.Print_Area" localSheetId="6">'銘板リスト (4)'!$A$1:$H$33</definedName>
    <definedName name="_xlnm.Print_Area" localSheetId="7">'銘板リスト (5)'!$A$1:$H$33</definedName>
    <definedName name="_xlnm.Print_Area" localSheetId="8">'銘板リスト (6)'!$A$1:$H$33</definedName>
    <definedName name="_xlnm.Print_Area" localSheetId="9">'銘板リスト (7)'!$A$1:$H$33</definedName>
    <definedName name="_xlnm.Print_Area" localSheetId="10">'銘板リスト (8)'!$A$1:$H$33</definedName>
    <definedName name="_xlnm.Print_Area" localSheetId="11">'銘板リスト (9)'!$A$1:$H$33</definedName>
    <definedName name="住所設定">住所設定!$B$4:$O$49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8" i="23" l="1"/>
  <c r="AT26" i="23"/>
  <c r="AT25" i="23"/>
  <c r="AF25" i="23"/>
  <c r="AE25" i="23"/>
  <c r="AT24" i="23"/>
  <c r="AF24" i="23"/>
  <c r="AE24" i="23"/>
  <c r="AT23" i="23"/>
  <c r="AF23" i="23"/>
  <c r="AE23" i="23"/>
  <c r="AT22" i="23"/>
  <c r="AF22" i="23"/>
  <c r="E10" i="23" s="1"/>
  <c r="AE22" i="23"/>
  <c r="AT21" i="23"/>
  <c r="AF21" i="23"/>
  <c r="C10" i="23" s="1"/>
  <c r="AE21" i="23"/>
  <c r="AT20" i="23"/>
  <c r="AF20" i="23"/>
  <c r="AJ20" i="23" s="1"/>
  <c r="AE20" i="23"/>
  <c r="AT19" i="23"/>
  <c r="AF19" i="23"/>
  <c r="AJ19" i="23" s="1"/>
  <c r="AE19" i="23"/>
  <c r="AT18" i="23"/>
  <c r="AF18" i="23"/>
  <c r="AE18" i="23"/>
  <c r="AT17" i="23"/>
  <c r="AF17" i="23"/>
  <c r="AJ17" i="23" s="1"/>
  <c r="AE17" i="23"/>
  <c r="AT16" i="23"/>
  <c r="AF16" i="23"/>
  <c r="AJ16" i="23" s="1"/>
  <c r="AE16" i="23"/>
  <c r="AT15" i="23"/>
  <c r="AF15" i="23"/>
  <c r="AE15" i="23"/>
  <c r="AF13" i="23"/>
  <c r="AE13" i="23"/>
  <c r="AF12" i="23"/>
  <c r="AE12" i="23"/>
  <c r="AF10" i="23"/>
  <c r="C6" i="23" s="1"/>
  <c r="AE10" i="23"/>
  <c r="AF9" i="23"/>
  <c r="C9" i="23" s="1"/>
  <c r="AE9" i="23"/>
  <c r="AE8" i="23"/>
  <c r="AE7" i="23"/>
  <c r="AI6" i="23"/>
  <c r="AF6" i="23"/>
  <c r="AE6" i="23"/>
  <c r="AE5" i="23"/>
  <c r="AE4" i="23"/>
  <c r="N2" i="23"/>
  <c r="A2" i="23" s="1"/>
  <c r="AU1" i="23"/>
  <c r="AU13" i="23" s="1"/>
  <c r="AU16" i="23" s="1"/>
  <c r="C16" i="23" s="1"/>
  <c r="AT28" i="22"/>
  <c r="AT26" i="22"/>
  <c r="AT25" i="22"/>
  <c r="AF25" i="22"/>
  <c r="AE25" i="22"/>
  <c r="AT24" i="22"/>
  <c r="AF24" i="22"/>
  <c r="AE24" i="22"/>
  <c r="AT23" i="22"/>
  <c r="AF23" i="22"/>
  <c r="AE23" i="22"/>
  <c r="AT22" i="22"/>
  <c r="AF22" i="22"/>
  <c r="E10" i="22" s="1"/>
  <c r="AE22" i="22"/>
  <c r="AT21" i="22"/>
  <c r="AF21" i="22"/>
  <c r="C10" i="22" s="1"/>
  <c r="AE21" i="22"/>
  <c r="AT20" i="22"/>
  <c r="AF20" i="22"/>
  <c r="AJ20" i="22" s="1"/>
  <c r="AE20" i="22"/>
  <c r="AT19" i="22"/>
  <c r="AF19" i="22"/>
  <c r="AJ19" i="22" s="1"/>
  <c r="AE19" i="22"/>
  <c r="AT18" i="22"/>
  <c r="AF18" i="22"/>
  <c r="AE18" i="22"/>
  <c r="AT17" i="22"/>
  <c r="AF17" i="22"/>
  <c r="AJ17" i="22" s="1"/>
  <c r="AE17" i="22"/>
  <c r="AT16" i="22"/>
  <c r="AF16" i="22"/>
  <c r="AJ16" i="22" s="1"/>
  <c r="AE16" i="22"/>
  <c r="AT15" i="22"/>
  <c r="AF15" i="22"/>
  <c r="AE15" i="22"/>
  <c r="AF13" i="22"/>
  <c r="AE13" i="22"/>
  <c r="AF12" i="22"/>
  <c r="AE12" i="22"/>
  <c r="AF10" i="22"/>
  <c r="C6" i="22" s="1"/>
  <c r="AE10" i="22"/>
  <c r="AF9" i="22"/>
  <c r="C9" i="22" s="1"/>
  <c r="AE9" i="22"/>
  <c r="AE8" i="22"/>
  <c r="AE7" i="22"/>
  <c r="AI6" i="22"/>
  <c r="AF6" i="22"/>
  <c r="AE6" i="22"/>
  <c r="AE5" i="22"/>
  <c r="AE4" i="22"/>
  <c r="N2" i="22"/>
  <c r="A2" i="22"/>
  <c r="AU1" i="22"/>
  <c r="AU13" i="22" s="1"/>
  <c r="AT28" i="21"/>
  <c r="AT26" i="21"/>
  <c r="AT25" i="21"/>
  <c r="AF25" i="21"/>
  <c r="AE25" i="21"/>
  <c r="AT24" i="21"/>
  <c r="AF24" i="21"/>
  <c r="AE24" i="21"/>
  <c r="AT23" i="21"/>
  <c r="AF23" i="21"/>
  <c r="AE23" i="21"/>
  <c r="AT22" i="21"/>
  <c r="AF22" i="21"/>
  <c r="E10" i="21" s="1"/>
  <c r="AE22" i="21"/>
  <c r="AT21" i="21"/>
  <c r="AF21" i="21"/>
  <c r="C10" i="21" s="1"/>
  <c r="AE21" i="21"/>
  <c r="AT20" i="21"/>
  <c r="AF20" i="21"/>
  <c r="AJ20" i="21" s="1"/>
  <c r="AE20" i="21"/>
  <c r="AT19" i="21"/>
  <c r="AF19" i="21"/>
  <c r="AJ19" i="21" s="1"/>
  <c r="AE19" i="21"/>
  <c r="AT18" i="21"/>
  <c r="AF18" i="21"/>
  <c r="AE18" i="21"/>
  <c r="AT17" i="21"/>
  <c r="AF17" i="21"/>
  <c r="AJ17" i="21" s="1"/>
  <c r="AE17" i="21"/>
  <c r="AT16" i="21"/>
  <c r="AF16" i="21"/>
  <c r="AJ16" i="21" s="1"/>
  <c r="AE16" i="21"/>
  <c r="AT15" i="21"/>
  <c r="AF15" i="21"/>
  <c r="AE15" i="21"/>
  <c r="AF13" i="21"/>
  <c r="AE13" i="21"/>
  <c r="AF12" i="21"/>
  <c r="AE12" i="21"/>
  <c r="AF10" i="21"/>
  <c r="C6" i="21" s="1"/>
  <c r="AE10" i="21"/>
  <c r="AF9" i="21"/>
  <c r="C9" i="21" s="1"/>
  <c r="AE9" i="21"/>
  <c r="AE8" i="21"/>
  <c r="AE7" i="21"/>
  <c r="AI6" i="21"/>
  <c r="AF6" i="21"/>
  <c r="AE6" i="21"/>
  <c r="AE5" i="21"/>
  <c r="AE4" i="21"/>
  <c r="N2" i="21"/>
  <c r="A2" i="21" s="1"/>
  <c r="AU1" i="21"/>
  <c r="AU13" i="21" s="1"/>
  <c r="AV13" i="21" s="1"/>
  <c r="AT28" i="20"/>
  <c r="AT26" i="20"/>
  <c r="AT25" i="20"/>
  <c r="AF25" i="20"/>
  <c r="AE25" i="20"/>
  <c r="AT24" i="20"/>
  <c r="AF24" i="20"/>
  <c r="AE24" i="20"/>
  <c r="AT23" i="20"/>
  <c r="AF23" i="20"/>
  <c r="AE23" i="20"/>
  <c r="AT22" i="20"/>
  <c r="AF22" i="20"/>
  <c r="E10" i="20" s="1"/>
  <c r="AE22" i="20"/>
  <c r="AT21" i="20"/>
  <c r="AF21" i="20"/>
  <c r="C10" i="20" s="1"/>
  <c r="AE21" i="20"/>
  <c r="AT20" i="20"/>
  <c r="AF20" i="20"/>
  <c r="AJ20" i="20" s="1"/>
  <c r="AE20" i="20"/>
  <c r="AT19" i="20"/>
  <c r="AF19" i="20"/>
  <c r="AJ19" i="20" s="1"/>
  <c r="AE19" i="20"/>
  <c r="AT18" i="20"/>
  <c r="AF18" i="20"/>
  <c r="AE18" i="20"/>
  <c r="AT17" i="20"/>
  <c r="AF17" i="20"/>
  <c r="AJ17" i="20" s="1"/>
  <c r="AE17" i="20"/>
  <c r="AT16" i="20"/>
  <c r="AF16" i="20"/>
  <c r="AJ16" i="20" s="1"/>
  <c r="AE16" i="20"/>
  <c r="AT15" i="20"/>
  <c r="AF15" i="20"/>
  <c r="AE15" i="20"/>
  <c r="AF13" i="20"/>
  <c r="AE13" i="20"/>
  <c r="AF12" i="20"/>
  <c r="AE12" i="20"/>
  <c r="AF10" i="20"/>
  <c r="C6" i="20" s="1"/>
  <c r="AE10" i="20"/>
  <c r="AF9" i="20"/>
  <c r="C9" i="20" s="1"/>
  <c r="AE9" i="20"/>
  <c r="AE8" i="20"/>
  <c r="AE7" i="20"/>
  <c r="AI6" i="20"/>
  <c r="AF6" i="20"/>
  <c r="AE6" i="20"/>
  <c r="AE5" i="20"/>
  <c r="AE4" i="20"/>
  <c r="N2" i="20"/>
  <c r="A2" i="20" s="1"/>
  <c r="AU1" i="20"/>
  <c r="AU13" i="20" s="1"/>
  <c r="AU24" i="20" s="1"/>
  <c r="C24" i="20" s="1"/>
  <c r="AT28" i="19"/>
  <c r="AT26" i="19"/>
  <c r="AT25" i="19"/>
  <c r="AF25" i="19"/>
  <c r="AE25" i="19"/>
  <c r="AT24" i="19"/>
  <c r="AF24" i="19"/>
  <c r="AE24" i="19"/>
  <c r="AT23" i="19"/>
  <c r="AF23" i="19"/>
  <c r="AE23" i="19"/>
  <c r="AT22" i="19"/>
  <c r="AF22" i="19"/>
  <c r="E10" i="19" s="1"/>
  <c r="AE22" i="19"/>
  <c r="AT21" i="19"/>
  <c r="AF21" i="19"/>
  <c r="C10" i="19" s="1"/>
  <c r="AE21" i="19"/>
  <c r="AT20" i="19"/>
  <c r="AF20" i="19"/>
  <c r="AJ20" i="19" s="1"/>
  <c r="AE20" i="19"/>
  <c r="AT19" i="19"/>
  <c r="AF19" i="19"/>
  <c r="AJ19" i="19" s="1"/>
  <c r="AE19" i="19"/>
  <c r="AT18" i="19"/>
  <c r="AF18" i="19"/>
  <c r="AE18" i="19"/>
  <c r="AT17" i="19"/>
  <c r="AF17" i="19"/>
  <c r="AJ17" i="19" s="1"/>
  <c r="AE17" i="19"/>
  <c r="AT16" i="19"/>
  <c r="AF16" i="19"/>
  <c r="AJ16" i="19" s="1"/>
  <c r="AE16" i="19"/>
  <c r="AT15" i="19"/>
  <c r="AF15" i="19"/>
  <c r="AE15" i="19"/>
  <c r="AF13" i="19"/>
  <c r="AE13" i="19"/>
  <c r="AF12" i="19"/>
  <c r="AE12" i="19"/>
  <c r="AF10" i="19"/>
  <c r="C6" i="19" s="1"/>
  <c r="AE10" i="19"/>
  <c r="AF9" i="19"/>
  <c r="C9" i="19" s="1"/>
  <c r="AE9" i="19"/>
  <c r="AE8" i="19"/>
  <c r="AE7" i="19"/>
  <c r="AI6" i="19"/>
  <c r="AF6" i="19"/>
  <c r="AE6" i="19"/>
  <c r="AE5" i="19"/>
  <c r="AE4" i="19"/>
  <c r="N2" i="19"/>
  <c r="A2" i="19" s="1"/>
  <c r="AU1" i="19"/>
  <c r="AU13" i="19" s="1"/>
  <c r="AT28" i="18"/>
  <c r="AT26" i="18"/>
  <c r="AT25" i="18"/>
  <c r="AF25" i="18"/>
  <c r="AE25" i="18"/>
  <c r="AT24" i="18"/>
  <c r="AF24" i="18"/>
  <c r="AE24" i="18"/>
  <c r="AT23" i="18"/>
  <c r="AF23" i="18"/>
  <c r="AE23" i="18"/>
  <c r="AT22" i="18"/>
  <c r="AF22" i="18"/>
  <c r="E10" i="18" s="1"/>
  <c r="AE22" i="18"/>
  <c r="AT21" i="18"/>
  <c r="AF21" i="18"/>
  <c r="C10" i="18" s="1"/>
  <c r="AE21" i="18"/>
  <c r="AT20" i="18"/>
  <c r="AF20" i="18"/>
  <c r="AJ20" i="18" s="1"/>
  <c r="AE20" i="18"/>
  <c r="AT19" i="18"/>
  <c r="AF19" i="18"/>
  <c r="AJ19" i="18" s="1"/>
  <c r="AE19" i="18"/>
  <c r="AT18" i="18"/>
  <c r="AF18" i="18"/>
  <c r="AE18" i="18"/>
  <c r="AT17" i="18"/>
  <c r="AF17" i="18"/>
  <c r="AJ17" i="18" s="1"/>
  <c r="AE17" i="18"/>
  <c r="AT16" i="18"/>
  <c r="AF16" i="18"/>
  <c r="AJ16" i="18" s="1"/>
  <c r="AE16" i="18"/>
  <c r="AT15" i="18"/>
  <c r="AF15" i="18"/>
  <c r="AE15" i="18"/>
  <c r="AF13" i="18"/>
  <c r="AE13" i="18"/>
  <c r="AF12" i="18"/>
  <c r="AE12" i="18"/>
  <c r="AF10" i="18"/>
  <c r="C6" i="18" s="1"/>
  <c r="AE10" i="18"/>
  <c r="AF9" i="18"/>
  <c r="C9" i="18" s="1"/>
  <c r="AE9" i="18"/>
  <c r="AE8" i="18"/>
  <c r="AE7" i="18"/>
  <c r="AI6" i="18"/>
  <c r="AF6" i="18"/>
  <c r="AE6" i="18"/>
  <c r="AE5" i="18"/>
  <c r="AE4" i="18"/>
  <c r="N2" i="18"/>
  <c r="A2" i="18" s="1"/>
  <c r="AU1" i="18"/>
  <c r="AU13" i="18" s="1"/>
  <c r="AT28" i="17"/>
  <c r="AT26" i="17"/>
  <c r="AT25" i="17"/>
  <c r="AF25" i="17"/>
  <c r="AE25" i="17"/>
  <c r="AT24" i="17"/>
  <c r="AF24" i="17"/>
  <c r="AE24" i="17"/>
  <c r="AT23" i="17"/>
  <c r="AF23" i="17"/>
  <c r="AE23" i="17"/>
  <c r="AT22" i="17"/>
  <c r="AF22" i="17"/>
  <c r="E10" i="17" s="1"/>
  <c r="AE22" i="17"/>
  <c r="AT21" i="17"/>
  <c r="AF21" i="17"/>
  <c r="C10" i="17" s="1"/>
  <c r="AE21" i="17"/>
  <c r="AT20" i="17"/>
  <c r="AF20" i="17"/>
  <c r="AJ20" i="17" s="1"/>
  <c r="AE20" i="17"/>
  <c r="AT19" i="17"/>
  <c r="AF19" i="17"/>
  <c r="AJ19" i="17" s="1"/>
  <c r="AE19" i="17"/>
  <c r="AT18" i="17"/>
  <c r="AF18" i="17"/>
  <c r="AE18" i="17"/>
  <c r="AT17" i="17"/>
  <c r="AF17" i="17"/>
  <c r="AJ17" i="17" s="1"/>
  <c r="AE17" i="17"/>
  <c r="AU16" i="17"/>
  <c r="C16" i="17" s="1"/>
  <c r="AT16" i="17"/>
  <c r="AF16" i="17"/>
  <c r="AJ16" i="17" s="1"/>
  <c r="AE16" i="17"/>
  <c r="AT15" i="17"/>
  <c r="AF15" i="17"/>
  <c r="AE15" i="17"/>
  <c r="AF13" i="17"/>
  <c r="AE13" i="17"/>
  <c r="AF12" i="17"/>
  <c r="AE12" i="17"/>
  <c r="AF10" i="17"/>
  <c r="C6" i="17" s="1"/>
  <c r="AE10" i="17"/>
  <c r="AF9" i="17"/>
  <c r="C9" i="17" s="1"/>
  <c r="AE9" i="17"/>
  <c r="AE8" i="17"/>
  <c r="AE7" i="17"/>
  <c r="AI6" i="17"/>
  <c r="AF6" i="17"/>
  <c r="AE6" i="17"/>
  <c r="AE5" i="17"/>
  <c r="AE4" i="17"/>
  <c r="N2" i="17"/>
  <c r="A2" i="17" s="1"/>
  <c r="AU1" i="17"/>
  <c r="AU13" i="17" s="1"/>
  <c r="AU21" i="17" s="1"/>
  <c r="C21" i="17" s="1"/>
  <c r="AT28" i="16"/>
  <c r="AT26" i="16"/>
  <c r="AT25" i="16"/>
  <c r="AF25" i="16"/>
  <c r="AE25" i="16"/>
  <c r="AT24" i="16"/>
  <c r="AF24" i="16"/>
  <c r="AE24" i="16"/>
  <c r="AT23" i="16"/>
  <c r="AF23" i="16"/>
  <c r="AE23" i="16"/>
  <c r="AT22" i="16"/>
  <c r="AF22" i="16"/>
  <c r="E10" i="16" s="1"/>
  <c r="AE22" i="16"/>
  <c r="AT21" i="16"/>
  <c r="AF21" i="16"/>
  <c r="C10" i="16" s="1"/>
  <c r="AE21" i="16"/>
  <c r="AT20" i="16"/>
  <c r="AF20" i="16"/>
  <c r="AJ20" i="16" s="1"/>
  <c r="AE20" i="16"/>
  <c r="AT19" i="16"/>
  <c r="AF19" i="16"/>
  <c r="AJ19" i="16" s="1"/>
  <c r="AE19" i="16"/>
  <c r="AT18" i="16"/>
  <c r="AF18" i="16"/>
  <c r="AE18" i="16"/>
  <c r="AT17" i="16"/>
  <c r="AF17" i="16"/>
  <c r="AJ17" i="16" s="1"/>
  <c r="AE17" i="16"/>
  <c r="AT16" i="16"/>
  <c r="AF16" i="16"/>
  <c r="AJ16" i="16" s="1"/>
  <c r="AE16" i="16"/>
  <c r="AT15" i="16"/>
  <c r="AF15" i="16"/>
  <c r="AE15" i="16"/>
  <c r="AF13" i="16"/>
  <c r="AE13" i="16"/>
  <c r="AF12" i="16"/>
  <c r="AE12" i="16"/>
  <c r="AF10" i="16"/>
  <c r="C6" i="16" s="1"/>
  <c r="AE10" i="16"/>
  <c r="AF9" i="16"/>
  <c r="C9" i="16" s="1"/>
  <c r="AE9" i="16"/>
  <c r="AE8" i="16"/>
  <c r="AE7" i="16"/>
  <c r="AI6" i="16"/>
  <c r="AF6" i="16"/>
  <c r="AE6" i="16"/>
  <c r="AE5" i="16"/>
  <c r="AE4" i="16"/>
  <c r="N2" i="16"/>
  <c r="A2" i="16"/>
  <c r="AU1" i="16"/>
  <c r="AU13" i="16" s="1"/>
  <c r="AU26" i="16" s="1"/>
  <c r="C26" i="16" s="1"/>
  <c r="B2" i="5"/>
  <c r="N2" i="6"/>
  <c r="A2" i="6" s="1"/>
  <c r="AF9" i="6"/>
  <c r="C9" i="6" s="1"/>
  <c r="AE9" i="6"/>
  <c r="A29" i="1"/>
  <c r="U29" i="1" s="1"/>
  <c r="AU1" i="6"/>
  <c r="AT28" i="6"/>
  <c r="AT26" i="6"/>
  <c r="AT25" i="6"/>
  <c r="AF25" i="6"/>
  <c r="AE25" i="6"/>
  <c r="AT24" i="6"/>
  <c r="AF24" i="6"/>
  <c r="AE24" i="6"/>
  <c r="AT23" i="6"/>
  <c r="AF23" i="6"/>
  <c r="AE23" i="6"/>
  <c r="AT22" i="6"/>
  <c r="AF22" i="6"/>
  <c r="E10" i="6" s="1"/>
  <c r="AE22" i="6"/>
  <c r="AT21" i="6"/>
  <c r="AF21" i="6"/>
  <c r="C10" i="6" s="1"/>
  <c r="AE21" i="6"/>
  <c r="AT20" i="6"/>
  <c r="AF20" i="6"/>
  <c r="AJ20" i="6" s="1"/>
  <c r="AE20" i="6"/>
  <c r="AT19" i="6"/>
  <c r="AF19" i="6"/>
  <c r="AJ19" i="6" s="1"/>
  <c r="AE19" i="6"/>
  <c r="AT18" i="6"/>
  <c r="AF18" i="6"/>
  <c r="AE18" i="6"/>
  <c r="AT17" i="6"/>
  <c r="AF17" i="6"/>
  <c r="AJ17" i="6" s="1"/>
  <c r="AE17" i="6"/>
  <c r="AT16" i="6"/>
  <c r="AF16" i="6"/>
  <c r="AJ16" i="6" s="1"/>
  <c r="AE16" i="6"/>
  <c r="AT15" i="6"/>
  <c r="AF15" i="6"/>
  <c r="AE15" i="6"/>
  <c r="AU13" i="6"/>
  <c r="AU22" i="6" s="1"/>
  <c r="C22" i="6" s="1"/>
  <c r="AF13" i="6"/>
  <c r="AE13" i="6"/>
  <c r="AF12" i="6"/>
  <c r="AE12" i="6"/>
  <c r="AF10" i="6"/>
  <c r="C6" i="6" s="1"/>
  <c r="AE10" i="6"/>
  <c r="AE8" i="6"/>
  <c r="AE7" i="6"/>
  <c r="AI6" i="6"/>
  <c r="AF6" i="6"/>
  <c r="AE6" i="6"/>
  <c r="AE5" i="6"/>
  <c r="AE4" i="6"/>
  <c r="AD2" i="15"/>
  <c r="AE2" i="15"/>
  <c r="AF2" i="15"/>
  <c r="AG2" i="15"/>
  <c r="AH2" i="15"/>
  <c r="AI2" i="15"/>
  <c r="AD3" i="15"/>
  <c r="AD4" i="15" s="1"/>
  <c r="D4" i="1" s="1"/>
  <c r="AF4" i="18" s="1"/>
  <c r="AE3" i="15"/>
  <c r="AF3" i="15"/>
  <c r="AG3" i="15"/>
  <c r="AH3" i="15"/>
  <c r="AD7" i="15" s="1"/>
  <c r="D7" i="1" s="1"/>
  <c r="AF7" i="17" s="1"/>
  <c r="F6" i="17" s="1"/>
  <c r="AI3" i="15"/>
  <c r="AD8" i="15" s="1"/>
  <c r="D8" i="1" s="1"/>
  <c r="AF8" i="16" s="1"/>
  <c r="H6" i="16" s="1"/>
  <c r="T12" i="5"/>
  <c r="U10" i="5"/>
  <c r="U11" i="5" s="1"/>
  <c r="T12" i="1"/>
  <c r="U10" i="1"/>
  <c r="U11" i="1" s="1"/>
  <c r="AJ15" i="20" l="1"/>
  <c r="AJ15" i="22"/>
  <c r="AK15" i="22" s="1"/>
  <c r="C7" i="22" s="1"/>
  <c r="AU19" i="22"/>
  <c r="C19" i="22" s="1"/>
  <c r="AV13" i="22"/>
  <c r="AV25" i="22" s="1"/>
  <c r="D25" i="22" s="1"/>
  <c r="K2" i="6"/>
  <c r="L2" i="6" s="1"/>
  <c r="H1" i="6" s="1"/>
  <c r="K2" i="22"/>
  <c r="L2" i="22" s="1"/>
  <c r="H1" i="22" s="1"/>
  <c r="K2" i="19"/>
  <c r="L2" i="19" s="1"/>
  <c r="H1" i="19" s="1"/>
  <c r="AV18" i="21"/>
  <c r="D18" i="21" s="1"/>
  <c r="AV28" i="21"/>
  <c r="D28" i="21" s="1"/>
  <c r="AJ18" i="18"/>
  <c r="AK18" i="18" s="1"/>
  <c r="C8" i="18" s="1"/>
  <c r="AU26" i="20"/>
  <c r="C26" i="20" s="1"/>
  <c r="AJ18" i="17"/>
  <c r="AK18" i="17" s="1"/>
  <c r="C8" i="17" s="1"/>
  <c r="AK15" i="20"/>
  <c r="C7" i="20" s="1"/>
  <c r="AJ15" i="16"/>
  <c r="AK15" i="16" s="1"/>
  <c r="C7" i="16" s="1"/>
  <c r="AJ15" i="18"/>
  <c r="AK15" i="18" s="1"/>
  <c r="C7" i="18" s="1"/>
  <c r="AJ18" i="22"/>
  <c r="AK18" i="22" s="1"/>
  <c r="C8" i="22" s="1"/>
  <c r="K2" i="16"/>
  <c r="L2" i="16" s="1"/>
  <c r="H1" i="16" s="1"/>
  <c r="K2" i="17"/>
  <c r="L2" i="17" s="1"/>
  <c r="H1" i="17" s="1"/>
  <c r="K2" i="21"/>
  <c r="L2" i="21" s="1"/>
  <c r="H1" i="21" s="1"/>
  <c r="AJ18" i="16"/>
  <c r="AK18" i="16" s="1"/>
  <c r="C8" i="16" s="1"/>
  <c r="AJ18" i="19"/>
  <c r="AK18" i="19" s="1"/>
  <c r="C8" i="19" s="1"/>
  <c r="K2" i="20"/>
  <c r="L2" i="20" s="1"/>
  <c r="H1" i="20" s="1"/>
  <c r="K2" i="23"/>
  <c r="L2" i="23" s="1"/>
  <c r="H1" i="23" s="1"/>
  <c r="AJ18" i="23"/>
  <c r="AK18" i="23" s="1"/>
  <c r="C8" i="23" s="1"/>
  <c r="K2" i="18"/>
  <c r="L2" i="18" s="1"/>
  <c r="H1" i="18" s="1"/>
  <c r="AL5" i="18"/>
  <c r="AJ18" i="21"/>
  <c r="AK18" i="21" s="1"/>
  <c r="C8" i="21" s="1"/>
  <c r="AU19" i="16"/>
  <c r="C19" i="16" s="1"/>
  <c r="AU25" i="16"/>
  <c r="C25" i="16" s="1"/>
  <c r="AU21" i="16"/>
  <c r="C21" i="16" s="1"/>
  <c r="AU17" i="16"/>
  <c r="C17" i="16" s="1"/>
  <c r="AU16" i="16"/>
  <c r="C16" i="16" s="1"/>
  <c r="AU15" i="16"/>
  <c r="C15" i="16" s="1"/>
  <c r="AU22" i="16"/>
  <c r="C22" i="16" s="1"/>
  <c r="C14" i="16"/>
  <c r="AU28" i="16"/>
  <c r="C28" i="16" s="1"/>
  <c r="AU23" i="16"/>
  <c r="C23" i="16" s="1"/>
  <c r="AV13" i="16"/>
  <c r="AU15" i="17"/>
  <c r="C15" i="17" s="1"/>
  <c r="AJ15" i="17"/>
  <c r="AK15" i="17" s="1"/>
  <c r="C7" i="17" s="1"/>
  <c r="AU17" i="17"/>
  <c r="C17" i="17" s="1"/>
  <c r="AU25" i="18"/>
  <c r="C25" i="18" s="1"/>
  <c r="AU21" i="18"/>
  <c r="C21" i="18" s="1"/>
  <c r="AU17" i="18"/>
  <c r="C17" i="18" s="1"/>
  <c r="AU16" i="18"/>
  <c r="C16" i="18" s="1"/>
  <c r="AU15" i="18"/>
  <c r="C15" i="18" s="1"/>
  <c r="AU28" i="18"/>
  <c r="C28" i="18" s="1"/>
  <c r="AU23" i="18"/>
  <c r="C23" i="18" s="1"/>
  <c r="AU26" i="18"/>
  <c r="C26" i="18" s="1"/>
  <c r="C14" i="18"/>
  <c r="AV13" i="18"/>
  <c r="AU20" i="18"/>
  <c r="C20" i="18" s="1"/>
  <c r="AU22" i="18"/>
  <c r="C22" i="18" s="1"/>
  <c r="AU19" i="18"/>
  <c r="C19" i="18" s="1"/>
  <c r="AU24" i="18"/>
  <c r="C24" i="18" s="1"/>
  <c r="AU18" i="18"/>
  <c r="C18" i="18" s="1"/>
  <c r="AU18" i="16"/>
  <c r="C18" i="16" s="1"/>
  <c r="AU20" i="16"/>
  <c r="C20" i="16" s="1"/>
  <c r="AU24" i="16"/>
  <c r="C24" i="16" s="1"/>
  <c r="AU22" i="17"/>
  <c r="C22" i="17" s="1"/>
  <c r="C14" i="17"/>
  <c r="AU28" i="17"/>
  <c r="C28" i="17" s="1"/>
  <c r="AU23" i="17"/>
  <c r="C23" i="17" s="1"/>
  <c r="AV13" i="17"/>
  <c r="AU25" i="17"/>
  <c r="C25" i="17" s="1"/>
  <c r="AU26" i="17"/>
  <c r="C26" i="17" s="1"/>
  <c r="AU24" i="17"/>
  <c r="C24" i="17" s="1"/>
  <c r="AU20" i="17"/>
  <c r="C20" i="17" s="1"/>
  <c r="AU19" i="17"/>
  <c r="C19" i="17" s="1"/>
  <c r="AU18" i="17"/>
  <c r="C18" i="17" s="1"/>
  <c r="AF8" i="6"/>
  <c r="H6" i="6" s="1"/>
  <c r="AF8" i="23"/>
  <c r="H6" i="23" s="1"/>
  <c r="AF8" i="21"/>
  <c r="H6" i="21" s="1"/>
  <c r="AF8" i="22"/>
  <c r="H6" i="22" s="1"/>
  <c r="AF8" i="20"/>
  <c r="H6" i="20" s="1"/>
  <c r="AF8" i="19"/>
  <c r="H6" i="19" s="1"/>
  <c r="AF7" i="16"/>
  <c r="F6" i="16" s="1"/>
  <c r="AF8" i="17"/>
  <c r="H6" i="17" s="1"/>
  <c r="AL4" i="18"/>
  <c r="AL6" i="18" s="1"/>
  <c r="C4" i="18" s="1"/>
  <c r="AU25" i="19"/>
  <c r="C25" i="19" s="1"/>
  <c r="AU28" i="19"/>
  <c r="C28" i="19" s="1"/>
  <c r="AU24" i="19"/>
  <c r="C24" i="19" s="1"/>
  <c r="AU23" i="19"/>
  <c r="C23" i="19" s="1"/>
  <c r="AU22" i="19"/>
  <c r="C22" i="19" s="1"/>
  <c r="C14" i="19"/>
  <c r="AU26" i="19"/>
  <c r="C26" i="19" s="1"/>
  <c r="AU20" i="19"/>
  <c r="C20" i="19" s="1"/>
  <c r="AU19" i="19"/>
  <c r="C19" i="19" s="1"/>
  <c r="AU18" i="19"/>
  <c r="C18" i="19" s="1"/>
  <c r="AU21" i="19"/>
  <c r="C21" i="19" s="1"/>
  <c r="AU17" i="19"/>
  <c r="C17" i="19" s="1"/>
  <c r="AU16" i="19"/>
  <c r="C16" i="19" s="1"/>
  <c r="AU15" i="19"/>
  <c r="C15" i="19" s="1"/>
  <c r="AJ15" i="19"/>
  <c r="AK15" i="19" s="1"/>
  <c r="C7" i="19" s="1"/>
  <c r="AU16" i="20"/>
  <c r="C16" i="20" s="1"/>
  <c r="AF4" i="23"/>
  <c r="AF4" i="22"/>
  <c r="AF4" i="21"/>
  <c r="AF4" i="20"/>
  <c r="AF4" i="19"/>
  <c r="AF4" i="16"/>
  <c r="AF8" i="18"/>
  <c r="H6" i="18" s="1"/>
  <c r="AF7" i="23"/>
  <c r="F6" i="23" s="1"/>
  <c r="AF7" i="22"/>
  <c r="F6" i="22" s="1"/>
  <c r="AF7" i="21"/>
  <c r="F6" i="21" s="1"/>
  <c r="AF7" i="20"/>
  <c r="F6" i="20" s="1"/>
  <c r="AF4" i="17"/>
  <c r="AF7" i="18"/>
  <c r="F6" i="18" s="1"/>
  <c r="AF7" i="19"/>
  <c r="F6" i="19" s="1"/>
  <c r="AV13" i="19"/>
  <c r="AU22" i="20"/>
  <c r="C22" i="20" s="1"/>
  <c r="C14" i="20"/>
  <c r="AU28" i="20"/>
  <c r="C28" i="20" s="1"/>
  <c r="AU23" i="20"/>
  <c r="C23" i="20" s="1"/>
  <c r="AU25" i="20"/>
  <c r="C25" i="20" s="1"/>
  <c r="AU21" i="20"/>
  <c r="C21" i="20" s="1"/>
  <c r="AU17" i="20"/>
  <c r="C17" i="20" s="1"/>
  <c r="AU19" i="20"/>
  <c r="C19" i="20" s="1"/>
  <c r="AU18" i="20"/>
  <c r="C18" i="20" s="1"/>
  <c r="AV13" i="20"/>
  <c r="AU15" i="20"/>
  <c r="C15" i="20" s="1"/>
  <c r="AU20" i="20"/>
  <c r="C20" i="20" s="1"/>
  <c r="AV25" i="21"/>
  <c r="D25" i="21" s="1"/>
  <c r="AV21" i="21"/>
  <c r="D21" i="21" s="1"/>
  <c r="AV17" i="21"/>
  <c r="D17" i="21" s="1"/>
  <c r="AV16" i="21"/>
  <c r="D16" i="21" s="1"/>
  <c r="AV15" i="21"/>
  <c r="D15" i="21" s="1"/>
  <c r="AV22" i="21"/>
  <c r="D22" i="21" s="1"/>
  <c r="D14" i="21"/>
  <c r="AV19" i="21"/>
  <c r="D19" i="21" s="1"/>
  <c r="AW13" i="21"/>
  <c r="AV26" i="21"/>
  <c r="D26" i="21" s="1"/>
  <c r="AV23" i="21"/>
  <c r="D23" i="21" s="1"/>
  <c r="AV20" i="21"/>
  <c r="D20" i="21" s="1"/>
  <c r="AV24" i="21"/>
  <c r="D24" i="21" s="1"/>
  <c r="AU26" i="21"/>
  <c r="C26" i="21" s="1"/>
  <c r="AU24" i="21"/>
  <c r="C24" i="21" s="1"/>
  <c r="AU20" i="21"/>
  <c r="C20" i="21" s="1"/>
  <c r="AU19" i="21"/>
  <c r="C19" i="21" s="1"/>
  <c r="AU18" i="21"/>
  <c r="C18" i="21" s="1"/>
  <c r="AU25" i="21"/>
  <c r="C25" i="21" s="1"/>
  <c r="AU21" i="21"/>
  <c r="C21" i="21" s="1"/>
  <c r="AU17" i="21"/>
  <c r="C17" i="21" s="1"/>
  <c r="AU16" i="21"/>
  <c r="C16" i="21" s="1"/>
  <c r="AU15" i="21"/>
  <c r="C15" i="21" s="1"/>
  <c r="AU28" i="21"/>
  <c r="C28" i="21" s="1"/>
  <c r="AU23" i="21"/>
  <c r="C23" i="21" s="1"/>
  <c r="AU22" i="21"/>
  <c r="C22" i="21" s="1"/>
  <c r="AV22" i="22"/>
  <c r="D22" i="22" s="1"/>
  <c r="AV28" i="22"/>
  <c r="D28" i="22" s="1"/>
  <c r="AV23" i="22"/>
  <c r="D23" i="22" s="1"/>
  <c r="AV26" i="22"/>
  <c r="D26" i="22" s="1"/>
  <c r="AV24" i="22"/>
  <c r="D24" i="22" s="1"/>
  <c r="AV20" i="22"/>
  <c r="D20" i="22" s="1"/>
  <c r="AV19" i="22"/>
  <c r="D19" i="22" s="1"/>
  <c r="D14" i="22"/>
  <c r="AW13" i="22"/>
  <c r="AV21" i="22"/>
  <c r="D21" i="22" s="1"/>
  <c r="AV18" i="22"/>
  <c r="D18" i="22" s="1"/>
  <c r="AV17" i="22"/>
  <c r="D17" i="22" s="1"/>
  <c r="AV15" i="22"/>
  <c r="D15" i="22" s="1"/>
  <c r="AJ18" i="20"/>
  <c r="AK18" i="20" s="1"/>
  <c r="C8" i="20" s="1"/>
  <c r="C14" i="21"/>
  <c r="AV16" i="22"/>
  <c r="D16" i="22" s="1"/>
  <c r="AJ15" i="21"/>
  <c r="AK15" i="21" s="1"/>
  <c r="C7" i="21" s="1"/>
  <c r="AU18" i="22"/>
  <c r="C18" i="22" s="1"/>
  <c r="AU25" i="22"/>
  <c r="C25" i="22" s="1"/>
  <c r="AU21" i="22"/>
  <c r="C21" i="22" s="1"/>
  <c r="AU22" i="22"/>
  <c r="C22" i="22" s="1"/>
  <c r="AU28" i="22"/>
  <c r="C28" i="22" s="1"/>
  <c r="AU23" i="22"/>
  <c r="C23" i="22" s="1"/>
  <c r="AU17" i="22"/>
  <c r="C17" i="22" s="1"/>
  <c r="AU16" i="22"/>
  <c r="C16" i="22" s="1"/>
  <c r="AU15" i="22"/>
  <c r="C15" i="22" s="1"/>
  <c r="AU24" i="22"/>
  <c r="C24" i="22" s="1"/>
  <c r="AU20" i="22"/>
  <c r="C20" i="22" s="1"/>
  <c r="C14" i="22"/>
  <c r="AU26" i="22"/>
  <c r="C26" i="22" s="1"/>
  <c r="AU22" i="23"/>
  <c r="C22" i="23" s="1"/>
  <c r="C14" i="23"/>
  <c r="AU28" i="23"/>
  <c r="C28" i="23" s="1"/>
  <c r="AU23" i="23"/>
  <c r="C23" i="23" s="1"/>
  <c r="AV13" i="23"/>
  <c r="AU26" i="23"/>
  <c r="C26" i="23" s="1"/>
  <c r="AU24" i="23"/>
  <c r="C24" i="23" s="1"/>
  <c r="AU20" i="23"/>
  <c r="C20" i="23" s="1"/>
  <c r="AU19" i="23"/>
  <c r="C19" i="23" s="1"/>
  <c r="AU18" i="23"/>
  <c r="C18" i="23" s="1"/>
  <c r="AU25" i="23"/>
  <c r="C25" i="23" s="1"/>
  <c r="AU21" i="23"/>
  <c r="C21" i="23" s="1"/>
  <c r="AU17" i="23"/>
  <c r="C17" i="23" s="1"/>
  <c r="AU15" i="23"/>
  <c r="C15" i="23" s="1"/>
  <c r="AJ15" i="23"/>
  <c r="AK15" i="23" s="1"/>
  <c r="C7" i="23" s="1"/>
  <c r="C14" i="6"/>
  <c r="AJ18" i="6"/>
  <c r="AK18" i="6" s="1"/>
  <c r="C8" i="6" s="1"/>
  <c r="AV13" i="6"/>
  <c r="AV23" i="6" s="1"/>
  <c r="D23" i="6" s="1"/>
  <c r="AF4" i="6"/>
  <c r="AF7" i="6"/>
  <c r="F6" i="6" s="1"/>
  <c r="AJ15" i="6"/>
  <c r="AK15" i="6" s="1"/>
  <c r="C7" i="6" s="1"/>
  <c r="AU18" i="6"/>
  <c r="C18" i="6" s="1"/>
  <c r="AU19" i="6"/>
  <c r="C19" i="6" s="1"/>
  <c r="AU20" i="6"/>
  <c r="C20" i="6" s="1"/>
  <c r="U12" i="5"/>
  <c r="U14" i="5" s="1"/>
  <c r="AU26" i="6"/>
  <c r="C26" i="6" s="1"/>
  <c r="AU24" i="6"/>
  <c r="C24" i="6" s="1"/>
  <c r="AU15" i="6"/>
  <c r="C15" i="6" s="1"/>
  <c r="AU16" i="6"/>
  <c r="C16" i="6" s="1"/>
  <c r="AU17" i="6"/>
  <c r="C17" i="6" s="1"/>
  <c r="AU21" i="6"/>
  <c r="C21" i="6" s="1"/>
  <c r="AU25" i="6"/>
  <c r="C25" i="6" s="1"/>
  <c r="AU23" i="6"/>
  <c r="C23" i="6" s="1"/>
  <c r="AU28" i="6"/>
  <c r="C28" i="6" s="1"/>
  <c r="AD5" i="15"/>
  <c r="D5" i="1" s="1"/>
  <c r="U12" i="1"/>
  <c r="U14" i="1"/>
  <c r="AL5" i="23" l="1"/>
  <c r="AL4" i="23"/>
  <c r="AL6" i="23" s="1"/>
  <c r="C4" i="23" s="1"/>
  <c r="AW22" i="21"/>
  <c r="E22" i="21" s="1"/>
  <c r="E14" i="21"/>
  <c r="AW28" i="21"/>
  <c r="E28" i="21" s="1"/>
  <c r="AW23" i="21"/>
  <c r="E23" i="21" s="1"/>
  <c r="AX13" i="21"/>
  <c r="AW26" i="21"/>
  <c r="E26" i="21" s="1"/>
  <c r="AW25" i="21"/>
  <c r="E25" i="21" s="1"/>
  <c r="AW24" i="21"/>
  <c r="E24" i="21" s="1"/>
  <c r="AW21" i="21"/>
  <c r="E21" i="21" s="1"/>
  <c r="AW20" i="21"/>
  <c r="E20" i="21" s="1"/>
  <c r="AW18" i="21"/>
  <c r="E18" i="21" s="1"/>
  <c r="AW17" i="21"/>
  <c r="E17" i="21" s="1"/>
  <c r="AW15" i="21"/>
  <c r="E15" i="21" s="1"/>
  <c r="AW19" i="21"/>
  <c r="E19" i="21" s="1"/>
  <c r="AW16" i="21"/>
  <c r="E16" i="21" s="1"/>
  <c r="AL4" i="17"/>
  <c r="AL6" i="17" s="1"/>
  <c r="C4" i="17" s="1"/>
  <c r="AL5" i="17"/>
  <c r="AL5" i="20"/>
  <c r="AL4" i="20"/>
  <c r="AL6" i="20" s="1"/>
  <c r="C4" i="20" s="1"/>
  <c r="AV22" i="16"/>
  <c r="D22" i="16" s="1"/>
  <c r="D14" i="16"/>
  <c r="AV28" i="16"/>
  <c r="D28" i="16" s="1"/>
  <c r="AV23" i="16"/>
  <c r="D23" i="16" s="1"/>
  <c r="AW13" i="16"/>
  <c r="AV26" i="16"/>
  <c r="D26" i="16" s="1"/>
  <c r="AV24" i="16"/>
  <c r="D24" i="16" s="1"/>
  <c r="AV20" i="16"/>
  <c r="D20" i="16" s="1"/>
  <c r="AV19" i="16"/>
  <c r="D19" i="16" s="1"/>
  <c r="AV18" i="16"/>
  <c r="D18" i="16" s="1"/>
  <c r="AV16" i="16"/>
  <c r="D16" i="16" s="1"/>
  <c r="AV25" i="16"/>
  <c r="D25" i="16" s="1"/>
  <c r="AV21" i="16"/>
  <c r="D21" i="16" s="1"/>
  <c r="AV17" i="16"/>
  <c r="D17" i="16" s="1"/>
  <c r="AV15" i="16"/>
  <c r="D15" i="16" s="1"/>
  <c r="AV28" i="20"/>
  <c r="D28" i="20" s="1"/>
  <c r="AV23" i="20"/>
  <c r="D23" i="20" s="1"/>
  <c r="AW13" i="20"/>
  <c r="AV26" i="20"/>
  <c r="D26" i="20" s="1"/>
  <c r="AV24" i="20"/>
  <c r="D24" i="20" s="1"/>
  <c r="AV20" i="20"/>
  <c r="D20" i="20" s="1"/>
  <c r="AV19" i="20"/>
  <c r="D19" i="20" s="1"/>
  <c r="AV18" i="20"/>
  <c r="D18" i="20" s="1"/>
  <c r="AV16" i="20"/>
  <c r="D16" i="20" s="1"/>
  <c r="AV15" i="20"/>
  <c r="D15" i="20" s="1"/>
  <c r="AV25" i="20"/>
  <c r="D25" i="20" s="1"/>
  <c r="AV22" i="20"/>
  <c r="D22" i="20" s="1"/>
  <c r="AV21" i="20"/>
  <c r="D21" i="20" s="1"/>
  <c r="AV17" i="20"/>
  <c r="D17" i="20" s="1"/>
  <c r="D14" i="20"/>
  <c r="AV22" i="19"/>
  <c r="D22" i="19" s="1"/>
  <c r="AV25" i="19"/>
  <c r="D25" i="19" s="1"/>
  <c r="AW13" i="19"/>
  <c r="AV21" i="19"/>
  <c r="D21" i="19" s="1"/>
  <c r="AV17" i="19"/>
  <c r="D17" i="19" s="1"/>
  <c r="AV16" i="19"/>
  <c r="D16" i="19" s="1"/>
  <c r="AV15" i="19"/>
  <c r="D15" i="19" s="1"/>
  <c r="AV28" i="19"/>
  <c r="D28" i="19" s="1"/>
  <c r="AV24" i="19"/>
  <c r="D24" i="19" s="1"/>
  <c r="AV23" i="19"/>
  <c r="D23" i="19" s="1"/>
  <c r="D14" i="19"/>
  <c r="AV26" i="19"/>
  <c r="D26" i="19" s="1"/>
  <c r="AV19" i="19"/>
  <c r="D19" i="19" s="1"/>
  <c r="AV20" i="19"/>
  <c r="D20" i="19" s="1"/>
  <c r="AV18" i="19"/>
  <c r="D18" i="19" s="1"/>
  <c r="AL5" i="21"/>
  <c r="AL4" i="21"/>
  <c r="AL6" i="21" s="1"/>
  <c r="C4" i="21" s="1"/>
  <c r="AV28" i="17"/>
  <c r="D28" i="17" s="1"/>
  <c r="AV23" i="17"/>
  <c r="D23" i="17" s="1"/>
  <c r="AW13" i="17"/>
  <c r="AV26" i="17"/>
  <c r="D26" i="17" s="1"/>
  <c r="AV24" i="17"/>
  <c r="D24" i="17" s="1"/>
  <c r="AV20" i="17"/>
  <c r="D20" i="17" s="1"/>
  <c r="AV19" i="17"/>
  <c r="D19" i="17" s="1"/>
  <c r="AV18" i="17"/>
  <c r="D18" i="17" s="1"/>
  <c r="AV25" i="17"/>
  <c r="D25" i="17" s="1"/>
  <c r="AV21" i="17"/>
  <c r="D21" i="17" s="1"/>
  <c r="AV17" i="17"/>
  <c r="D17" i="17" s="1"/>
  <c r="AV16" i="17"/>
  <c r="D16" i="17" s="1"/>
  <c r="AV15" i="17"/>
  <c r="D15" i="17" s="1"/>
  <c r="AV22" i="17"/>
  <c r="D22" i="17" s="1"/>
  <c r="D14" i="17"/>
  <c r="AF5" i="23"/>
  <c r="C5" i="23" s="1"/>
  <c r="AF5" i="22"/>
  <c r="C5" i="22" s="1"/>
  <c r="AF5" i="20"/>
  <c r="C5" i="20" s="1"/>
  <c r="AF5" i="21"/>
  <c r="C5" i="21" s="1"/>
  <c r="AF5" i="19"/>
  <c r="C5" i="19" s="1"/>
  <c r="AF5" i="17"/>
  <c r="C5" i="17" s="1"/>
  <c r="AF5" i="16"/>
  <c r="C5" i="16" s="1"/>
  <c r="AF5" i="18"/>
  <c r="C5" i="18" s="1"/>
  <c r="AL5" i="19"/>
  <c r="AL4" i="19"/>
  <c r="AL6" i="19" s="1"/>
  <c r="C4" i="19" s="1"/>
  <c r="AV22" i="18"/>
  <c r="D22" i="18" s="1"/>
  <c r="D14" i="18"/>
  <c r="AV26" i="18"/>
  <c r="D26" i="18" s="1"/>
  <c r="AV24" i="18"/>
  <c r="D24" i="18" s="1"/>
  <c r="AV20" i="18"/>
  <c r="D20" i="18" s="1"/>
  <c r="AV19" i="18"/>
  <c r="D19" i="18" s="1"/>
  <c r="AV25" i="18"/>
  <c r="D25" i="18" s="1"/>
  <c r="AV28" i="18"/>
  <c r="D28" i="18" s="1"/>
  <c r="AV23" i="18"/>
  <c r="D23" i="18" s="1"/>
  <c r="AV17" i="18"/>
  <c r="D17" i="18" s="1"/>
  <c r="AV18" i="18"/>
  <c r="D18" i="18" s="1"/>
  <c r="AV16" i="18"/>
  <c r="D16" i="18" s="1"/>
  <c r="AV21" i="18"/>
  <c r="D21" i="18" s="1"/>
  <c r="AV15" i="18"/>
  <c r="D15" i="18" s="1"/>
  <c r="AW13" i="18"/>
  <c r="AV28" i="23"/>
  <c r="D28" i="23" s="1"/>
  <c r="AV23" i="23"/>
  <c r="D23" i="23" s="1"/>
  <c r="AW13" i="23"/>
  <c r="AV26" i="23"/>
  <c r="D26" i="23" s="1"/>
  <c r="AV24" i="23"/>
  <c r="D24" i="23" s="1"/>
  <c r="AV20" i="23"/>
  <c r="D20" i="23" s="1"/>
  <c r="AV19" i="23"/>
  <c r="D19" i="23" s="1"/>
  <c r="AV18" i="23"/>
  <c r="D18" i="23" s="1"/>
  <c r="AV25" i="23"/>
  <c r="D25" i="23" s="1"/>
  <c r="AV21" i="23"/>
  <c r="D21" i="23" s="1"/>
  <c r="AV17" i="23"/>
  <c r="D17" i="23" s="1"/>
  <c r="AV16" i="23"/>
  <c r="D16" i="23" s="1"/>
  <c r="AV15" i="23"/>
  <c r="D15" i="23" s="1"/>
  <c r="AV22" i="23"/>
  <c r="D22" i="23" s="1"/>
  <c r="D14" i="23"/>
  <c r="AW28" i="22"/>
  <c r="E28" i="22" s="1"/>
  <c r="AW23" i="22"/>
  <c r="E23" i="22" s="1"/>
  <c r="AW26" i="22"/>
  <c r="E26" i="22" s="1"/>
  <c r="AW24" i="22"/>
  <c r="E24" i="22" s="1"/>
  <c r="AW20" i="22"/>
  <c r="E20" i="22" s="1"/>
  <c r="AW19" i="22"/>
  <c r="E19" i="22" s="1"/>
  <c r="AW18" i="22"/>
  <c r="E18" i="22" s="1"/>
  <c r="AW25" i="22"/>
  <c r="E25" i="22" s="1"/>
  <c r="AW21" i="22"/>
  <c r="E21" i="22" s="1"/>
  <c r="AX13" i="22"/>
  <c r="AW22" i="22"/>
  <c r="E22" i="22" s="1"/>
  <c r="AW17" i="22"/>
  <c r="E17" i="22" s="1"/>
  <c r="AW15" i="22"/>
  <c r="E15" i="22" s="1"/>
  <c r="E14" i="22"/>
  <c r="AW16" i="22"/>
  <c r="E16" i="22" s="1"/>
  <c r="AL5" i="16"/>
  <c r="AL4" i="16"/>
  <c r="AL6" i="16" s="1"/>
  <c r="C4" i="16" s="1"/>
  <c r="AL5" i="22"/>
  <c r="AL4" i="22"/>
  <c r="AL6" i="22" s="1"/>
  <c r="C4" i="22" s="1"/>
  <c r="AV28" i="6"/>
  <c r="D28" i="6" s="1"/>
  <c r="D14" i="6"/>
  <c r="AV26" i="6"/>
  <c r="D26" i="6" s="1"/>
  <c r="AV17" i="6"/>
  <c r="D17" i="6" s="1"/>
  <c r="AV24" i="6"/>
  <c r="D24" i="6" s="1"/>
  <c r="AV25" i="6"/>
  <c r="D25" i="6" s="1"/>
  <c r="AV15" i="6"/>
  <c r="D15" i="6" s="1"/>
  <c r="AV19" i="6"/>
  <c r="D19" i="6" s="1"/>
  <c r="AV18" i="6"/>
  <c r="D18" i="6" s="1"/>
  <c r="AV22" i="6"/>
  <c r="D22" i="6" s="1"/>
  <c r="AV21" i="6"/>
  <c r="D21" i="6" s="1"/>
  <c r="AW13" i="6"/>
  <c r="E14" i="6" s="1"/>
  <c r="AV20" i="6"/>
  <c r="D20" i="6" s="1"/>
  <c r="AV16" i="6"/>
  <c r="D16" i="6" s="1"/>
  <c r="AF5" i="6"/>
  <c r="C5" i="6" s="1"/>
  <c r="AL4" i="6"/>
  <c r="AL6" i="6" s="1"/>
  <c r="C4" i="6" s="1"/>
  <c r="AL5" i="6"/>
  <c r="AW26" i="23" l="1"/>
  <c r="E26" i="23" s="1"/>
  <c r="AW24" i="23"/>
  <c r="E24" i="23" s="1"/>
  <c r="AW20" i="23"/>
  <c r="E20" i="23" s="1"/>
  <c r="AW19" i="23"/>
  <c r="E19" i="23" s="1"/>
  <c r="AW18" i="23"/>
  <c r="E18" i="23" s="1"/>
  <c r="AW25" i="23"/>
  <c r="E25" i="23" s="1"/>
  <c r="AW21" i="23"/>
  <c r="E21" i="23" s="1"/>
  <c r="AW17" i="23"/>
  <c r="E17" i="23" s="1"/>
  <c r="AW16" i="23"/>
  <c r="E16" i="23" s="1"/>
  <c r="AW15" i="23"/>
  <c r="E15" i="23" s="1"/>
  <c r="AW22" i="23"/>
  <c r="E22" i="23" s="1"/>
  <c r="E14" i="23"/>
  <c r="AW28" i="23"/>
  <c r="E28" i="23" s="1"/>
  <c r="AW23" i="23"/>
  <c r="E23" i="23" s="1"/>
  <c r="AX13" i="23"/>
  <c r="AW26" i="17"/>
  <c r="E26" i="17" s="1"/>
  <c r="AW24" i="17"/>
  <c r="E24" i="17" s="1"/>
  <c r="AW20" i="17"/>
  <c r="E20" i="17" s="1"/>
  <c r="AW19" i="17"/>
  <c r="E19" i="17" s="1"/>
  <c r="AW18" i="17"/>
  <c r="E18" i="17" s="1"/>
  <c r="AW25" i="17"/>
  <c r="E25" i="17" s="1"/>
  <c r="AW21" i="17"/>
  <c r="E21" i="17" s="1"/>
  <c r="AW17" i="17"/>
  <c r="E17" i="17" s="1"/>
  <c r="AW16" i="17"/>
  <c r="E16" i="17" s="1"/>
  <c r="AW15" i="17"/>
  <c r="E15" i="17" s="1"/>
  <c r="AW28" i="17"/>
  <c r="E28" i="17" s="1"/>
  <c r="AW22" i="17"/>
  <c r="E22" i="17" s="1"/>
  <c r="E14" i="17"/>
  <c r="AX13" i="17"/>
  <c r="AW23" i="17"/>
  <c r="E23" i="17" s="1"/>
  <c r="AW26" i="20"/>
  <c r="E26" i="20" s="1"/>
  <c r="AW24" i="20"/>
  <c r="E24" i="20" s="1"/>
  <c r="AW20" i="20"/>
  <c r="E20" i="20" s="1"/>
  <c r="AW19" i="20"/>
  <c r="E19" i="20" s="1"/>
  <c r="AW18" i="20"/>
  <c r="E18" i="20" s="1"/>
  <c r="AW25" i="20"/>
  <c r="E25" i="20" s="1"/>
  <c r="AW21" i="20"/>
  <c r="E21" i="20" s="1"/>
  <c r="AW17" i="20"/>
  <c r="E17" i="20" s="1"/>
  <c r="AW16" i="20"/>
  <c r="E16" i="20" s="1"/>
  <c r="AW28" i="20"/>
  <c r="E28" i="20" s="1"/>
  <c r="AW23" i="20"/>
  <c r="E23" i="20" s="1"/>
  <c r="AW22" i="20"/>
  <c r="E22" i="20" s="1"/>
  <c r="E14" i="20"/>
  <c r="AX13" i="20"/>
  <c r="AW15" i="20"/>
  <c r="E15" i="20" s="1"/>
  <c r="AX28" i="21"/>
  <c r="F28" i="21" s="1"/>
  <c r="AX23" i="21"/>
  <c r="F23" i="21" s="1"/>
  <c r="AY13" i="21"/>
  <c r="AX26" i="21"/>
  <c r="F26" i="21" s="1"/>
  <c r="AX24" i="21"/>
  <c r="F24" i="21" s="1"/>
  <c r="AX20" i="21"/>
  <c r="F20" i="21" s="1"/>
  <c r="AX19" i="21"/>
  <c r="F19" i="21" s="1"/>
  <c r="AX18" i="21"/>
  <c r="F18" i="21" s="1"/>
  <c r="AX25" i="21"/>
  <c r="F25" i="21" s="1"/>
  <c r="AX21" i="21"/>
  <c r="F21" i="21" s="1"/>
  <c r="AX17" i="21"/>
  <c r="F17" i="21" s="1"/>
  <c r="AX15" i="21"/>
  <c r="F15" i="21" s="1"/>
  <c r="F14" i="21"/>
  <c r="AX22" i="21"/>
  <c r="F22" i="21" s="1"/>
  <c r="AX16" i="21"/>
  <c r="F16" i="21" s="1"/>
  <c r="AW28" i="19"/>
  <c r="E28" i="19" s="1"/>
  <c r="AW23" i="19"/>
  <c r="E23" i="19" s="1"/>
  <c r="AW26" i="19"/>
  <c r="E26" i="19" s="1"/>
  <c r="AW20" i="19"/>
  <c r="E20" i="19" s="1"/>
  <c r="AW19" i="19"/>
  <c r="E19" i="19" s="1"/>
  <c r="AW18" i="19"/>
  <c r="E18" i="19" s="1"/>
  <c r="AW24" i="19"/>
  <c r="E24" i="19" s="1"/>
  <c r="E14" i="19"/>
  <c r="AW25" i="19"/>
  <c r="E25" i="19" s="1"/>
  <c r="AW22" i="19"/>
  <c r="E22" i="19" s="1"/>
  <c r="AX13" i="19"/>
  <c r="AW21" i="19"/>
  <c r="E21" i="19" s="1"/>
  <c r="AW16" i="19"/>
  <c r="E16" i="19" s="1"/>
  <c r="AW17" i="19"/>
  <c r="E17" i="19" s="1"/>
  <c r="AW15" i="19"/>
  <c r="E15" i="19" s="1"/>
  <c r="AW28" i="16"/>
  <c r="E28" i="16" s="1"/>
  <c r="AW23" i="16"/>
  <c r="E23" i="16" s="1"/>
  <c r="AX13" i="16"/>
  <c r="AW26" i="16"/>
  <c r="E26" i="16" s="1"/>
  <c r="AW24" i="16"/>
  <c r="E24" i="16" s="1"/>
  <c r="AW20" i="16"/>
  <c r="E20" i="16" s="1"/>
  <c r="AW19" i="16"/>
  <c r="E19" i="16" s="1"/>
  <c r="AW18" i="16"/>
  <c r="E18" i="16" s="1"/>
  <c r="AW25" i="16"/>
  <c r="E25" i="16" s="1"/>
  <c r="AW21" i="16"/>
  <c r="E21" i="16" s="1"/>
  <c r="AW17" i="16"/>
  <c r="E17" i="16" s="1"/>
  <c r="AW16" i="16"/>
  <c r="E16" i="16" s="1"/>
  <c r="AW15" i="16"/>
  <c r="E15" i="16" s="1"/>
  <c r="AW22" i="16"/>
  <c r="E22" i="16" s="1"/>
  <c r="E14" i="16"/>
  <c r="AW28" i="18"/>
  <c r="E28" i="18" s="1"/>
  <c r="AW23" i="18"/>
  <c r="E23" i="18" s="1"/>
  <c r="AX13" i="18"/>
  <c r="AW25" i="18"/>
  <c r="E25" i="18" s="1"/>
  <c r="AW21" i="18"/>
  <c r="E21" i="18" s="1"/>
  <c r="AW26" i="18"/>
  <c r="E26" i="18" s="1"/>
  <c r="AW22" i="18"/>
  <c r="E22" i="18" s="1"/>
  <c r="AW19" i="18"/>
  <c r="E19" i="18" s="1"/>
  <c r="AW18" i="18"/>
  <c r="E18" i="18" s="1"/>
  <c r="AW16" i="18"/>
  <c r="E16" i="18" s="1"/>
  <c r="AW17" i="18"/>
  <c r="E17" i="18" s="1"/>
  <c r="AW15" i="18"/>
  <c r="E15" i="18" s="1"/>
  <c r="AW24" i="18"/>
  <c r="E24" i="18" s="1"/>
  <c r="AW20" i="18"/>
  <c r="E20" i="18" s="1"/>
  <c r="E14" i="18"/>
  <c r="AX26" i="22"/>
  <c r="F26" i="22" s="1"/>
  <c r="AX24" i="22"/>
  <c r="F24" i="22" s="1"/>
  <c r="AX20" i="22"/>
  <c r="F20" i="22" s="1"/>
  <c r="AX19" i="22"/>
  <c r="F19" i="22" s="1"/>
  <c r="AX25" i="22"/>
  <c r="F25" i="22" s="1"/>
  <c r="AX21" i="22"/>
  <c r="F21" i="22" s="1"/>
  <c r="AX17" i="22"/>
  <c r="F17" i="22" s="1"/>
  <c r="AX22" i="22"/>
  <c r="F22" i="22" s="1"/>
  <c r="AX18" i="22"/>
  <c r="F18" i="22" s="1"/>
  <c r="AX16" i="22"/>
  <c r="F16" i="22" s="1"/>
  <c r="AX15" i="22"/>
  <c r="F15" i="22" s="1"/>
  <c r="AX23" i="22"/>
  <c r="F23" i="22" s="1"/>
  <c r="AX28" i="22"/>
  <c r="F28" i="22" s="1"/>
  <c r="AY13" i="22"/>
  <c r="F14" i="22"/>
  <c r="AW26" i="6"/>
  <c r="E26" i="6" s="1"/>
  <c r="AW16" i="6"/>
  <c r="E16" i="6" s="1"/>
  <c r="AW25" i="6"/>
  <c r="E25" i="6" s="1"/>
  <c r="AW18" i="6"/>
  <c r="E18" i="6" s="1"/>
  <c r="AW24" i="6"/>
  <c r="E24" i="6" s="1"/>
  <c r="AW28" i="6"/>
  <c r="E28" i="6" s="1"/>
  <c r="AW17" i="6"/>
  <c r="E17" i="6" s="1"/>
  <c r="AW21" i="6"/>
  <c r="E21" i="6" s="1"/>
  <c r="AX13" i="6"/>
  <c r="F14" i="6" s="1"/>
  <c r="AW20" i="6"/>
  <c r="E20" i="6" s="1"/>
  <c r="AW23" i="6"/>
  <c r="E23" i="6" s="1"/>
  <c r="AW15" i="6"/>
  <c r="E15" i="6" s="1"/>
  <c r="AW22" i="6"/>
  <c r="E22" i="6" s="1"/>
  <c r="AW19" i="6"/>
  <c r="E19" i="6" s="1"/>
  <c r="AX25" i="20" l="1"/>
  <c r="F25" i="20" s="1"/>
  <c r="AX21" i="20"/>
  <c r="F21" i="20" s="1"/>
  <c r="AX17" i="20"/>
  <c r="F17" i="20" s="1"/>
  <c r="AX16" i="20"/>
  <c r="F16" i="20" s="1"/>
  <c r="AX15" i="20"/>
  <c r="F15" i="20" s="1"/>
  <c r="AX22" i="20"/>
  <c r="F22" i="20" s="1"/>
  <c r="AX26" i="20"/>
  <c r="F26" i="20" s="1"/>
  <c r="AX24" i="20"/>
  <c r="F24" i="20" s="1"/>
  <c r="AX20" i="20"/>
  <c r="F20" i="20" s="1"/>
  <c r="AX18" i="20"/>
  <c r="F18" i="20" s="1"/>
  <c r="AX28" i="20"/>
  <c r="F28" i="20" s="1"/>
  <c r="AX19" i="20"/>
  <c r="F19" i="20" s="1"/>
  <c r="F14" i="20"/>
  <c r="AX23" i="20"/>
  <c r="F23" i="20" s="1"/>
  <c r="AY13" i="20"/>
  <c r="AY25" i="22"/>
  <c r="G25" i="22" s="1"/>
  <c r="AY21" i="22"/>
  <c r="G21" i="22" s="1"/>
  <c r="AY22" i="22"/>
  <c r="G22" i="22" s="1"/>
  <c r="AY28" i="22"/>
  <c r="G28" i="22" s="1"/>
  <c r="AY23" i="22"/>
  <c r="G23" i="22" s="1"/>
  <c r="AY24" i="22"/>
  <c r="G24" i="22" s="1"/>
  <c r="AY20" i="22"/>
  <c r="G20" i="22" s="1"/>
  <c r="AY18" i="22"/>
  <c r="G18" i="22" s="1"/>
  <c r="AY16" i="22"/>
  <c r="G16" i="22" s="1"/>
  <c r="AY15" i="22"/>
  <c r="G15" i="22" s="1"/>
  <c r="AY17" i="22"/>
  <c r="G17" i="22" s="1"/>
  <c r="G14" i="22"/>
  <c r="AY19" i="22"/>
  <c r="G19" i="22" s="1"/>
  <c r="AZ13" i="22"/>
  <c r="AY26" i="22"/>
  <c r="G26" i="22" s="1"/>
  <c r="AX26" i="19"/>
  <c r="F26" i="19" s="1"/>
  <c r="AX24" i="19"/>
  <c r="F24" i="19" s="1"/>
  <c r="AX21" i="19"/>
  <c r="F21" i="19" s="1"/>
  <c r="AX17" i="19"/>
  <c r="F17" i="19" s="1"/>
  <c r="AX16" i="19"/>
  <c r="F16" i="19" s="1"/>
  <c r="AX15" i="19"/>
  <c r="F15" i="19" s="1"/>
  <c r="AX28" i="19"/>
  <c r="F28" i="19" s="1"/>
  <c r="AX25" i="19"/>
  <c r="F25" i="19" s="1"/>
  <c r="AX23" i="19"/>
  <c r="F23" i="19" s="1"/>
  <c r="AX22" i="19"/>
  <c r="F22" i="19" s="1"/>
  <c r="AY13" i="19"/>
  <c r="AX20" i="19"/>
  <c r="F20" i="19" s="1"/>
  <c r="AX19" i="19"/>
  <c r="F19" i="19" s="1"/>
  <c r="AX18" i="19"/>
  <c r="F18" i="19" s="1"/>
  <c r="F14" i="19"/>
  <c r="AX25" i="23"/>
  <c r="F25" i="23" s="1"/>
  <c r="AX21" i="23"/>
  <c r="F21" i="23" s="1"/>
  <c r="AX17" i="23"/>
  <c r="F17" i="23" s="1"/>
  <c r="AX16" i="23"/>
  <c r="F16" i="23" s="1"/>
  <c r="AX15" i="23"/>
  <c r="F15" i="23" s="1"/>
  <c r="AX22" i="23"/>
  <c r="F22" i="23" s="1"/>
  <c r="F14" i="23"/>
  <c r="AX28" i="23"/>
  <c r="F28" i="23" s="1"/>
  <c r="AX23" i="23"/>
  <c r="F23" i="23" s="1"/>
  <c r="AY13" i="23"/>
  <c r="AX26" i="23"/>
  <c r="F26" i="23" s="1"/>
  <c r="AX19" i="23"/>
  <c r="F19" i="23" s="1"/>
  <c r="AX18" i="23"/>
  <c r="F18" i="23" s="1"/>
  <c r="AX24" i="23"/>
  <c r="F24" i="23" s="1"/>
  <c r="AX20" i="23"/>
  <c r="F20" i="23" s="1"/>
  <c r="AY26" i="21"/>
  <c r="G26" i="21" s="1"/>
  <c r="AY24" i="21"/>
  <c r="G24" i="21" s="1"/>
  <c r="AY20" i="21"/>
  <c r="G20" i="21" s="1"/>
  <c r="AY19" i="21"/>
  <c r="G19" i="21" s="1"/>
  <c r="AY18" i="21"/>
  <c r="G18" i="21" s="1"/>
  <c r="AY25" i="21"/>
  <c r="G25" i="21" s="1"/>
  <c r="AY21" i="21"/>
  <c r="G21" i="21" s="1"/>
  <c r="AY17" i="21"/>
  <c r="G17" i="21" s="1"/>
  <c r="AY16" i="21"/>
  <c r="G16" i="21" s="1"/>
  <c r="AY15" i="21"/>
  <c r="G15" i="21" s="1"/>
  <c r="AZ13" i="21"/>
  <c r="AY28" i="21"/>
  <c r="G28" i="21" s="1"/>
  <c r="AY23" i="21"/>
  <c r="G23" i="21" s="1"/>
  <c r="G14" i="21"/>
  <c r="AY22" i="21"/>
  <c r="G22" i="21" s="1"/>
  <c r="AX26" i="16"/>
  <c r="F26" i="16" s="1"/>
  <c r="AX24" i="16"/>
  <c r="F24" i="16" s="1"/>
  <c r="AX20" i="16"/>
  <c r="F20" i="16" s="1"/>
  <c r="AX19" i="16"/>
  <c r="F19" i="16" s="1"/>
  <c r="AX18" i="16"/>
  <c r="F18" i="16" s="1"/>
  <c r="AX25" i="16"/>
  <c r="F25" i="16" s="1"/>
  <c r="AX21" i="16"/>
  <c r="F21" i="16" s="1"/>
  <c r="AX17" i="16"/>
  <c r="F17" i="16" s="1"/>
  <c r="AX16" i="16"/>
  <c r="F16" i="16" s="1"/>
  <c r="AX15" i="16"/>
  <c r="F15" i="16" s="1"/>
  <c r="AX22" i="16"/>
  <c r="F22" i="16" s="1"/>
  <c r="F14" i="16"/>
  <c r="AX28" i="16"/>
  <c r="F28" i="16" s="1"/>
  <c r="AX23" i="16"/>
  <c r="F23" i="16" s="1"/>
  <c r="AY13" i="16"/>
  <c r="AX26" i="18"/>
  <c r="F26" i="18" s="1"/>
  <c r="AX24" i="18"/>
  <c r="F24" i="18" s="1"/>
  <c r="AX20" i="18"/>
  <c r="F20" i="18" s="1"/>
  <c r="AX19" i="18"/>
  <c r="F19" i="18" s="1"/>
  <c r="AX18" i="18"/>
  <c r="F18" i="18" s="1"/>
  <c r="AX22" i="18"/>
  <c r="F22" i="18" s="1"/>
  <c r="AX28" i="18"/>
  <c r="F28" i="18" s="1"/>
  <c r="AX25" i="18"/>
  <c r="F25" i="18" s="1"/>
  <c r="AX15" i="18"/>
  <c r="F15" i="18" s="1"/>
  <c r="AX23" i="18"/>
  <c r="F23" i="18" s="1"/>
  <c r="AX21" i="18"/>
  <c r="F21" i="18" s="1"/>
  <c r="AX16" i="18"/>
  <c r="F16" i="18" s="1"/>
  <c r="AX17" i="18"/>
  <c r="F17" i="18" s="1"/>
  <c r="F14" i="18"/>
  <c r="AY13" i="18"/>
  <c r="AX25" i="17"/>
  <c r="F25" i="17" s="1"/>
  <c r="AX21" i="17"/>
  <c r="F21" i="17" s="1"/>
  <c r="AX17" i="17"/>
  <c r="F17" i="17" s="1"/>
  <c r="AX16" i="17"/>
  <c r="F16" i="17" s="1"/>
  <c r="AX15" i="17"/>
  <c r="F15" i="17" s="1"/>
  <c r="AX22" i="17"/>
  <c r="F22" i="17" s="1"/>
  <c r="F14" i="17"/>
  <c r="AX26" i="17"/>
  <c r="F26" i="17" s="1"/>
  <c r="AX28" i="17"/>
  <c r="F28" i="17" s="1"/>
  <c r="AX23" i="17"/>
  <c r="F23" i="17" s="1"/>
  <c r="AY13" i="17"/>
  <c r="AX24" i="17"/>
  <c r="F24" i="17" s="1"/>
  <c r="AX18" i="17"/>
  <c r="F18" i="17" s="1"/>
  <c r="AX19" i="17"/>
  <c r="F19" i="17" s="1"/>
  <c r="AX20" i="17"/>
  <c r="F20" i="17" s="1"/>
  <c r="AX16" i="6"/>
  <c r="F16" i="6" s="1"/>
  <c r="AX28" i="6"/>
  <c r="F28" i="6" s="1"/>
  <c r="AX19" i="6"/>
  <c r="F19" i="6" s="1"/>
  <c r="AX25" i="6"/>
  <c r="F25" i="6" s="1"/>
  <c r="AX15" i="6"/>
  <c r="F15" i="6" s="1"/>
  <c r="AX26" i="6"/>
  <c r="F26" i="6" s="1"/>
  <c r="AX18" i="6"/>
  <c r="F18" i="6" s="1"/>
  <c r="AX21" i="6"/>
  <c r="F21" i="6" s="1"/>
  <c r="AY13" i="6"/>
  <c r="G14" i="6" s="1"/>
  <c r="AX24" i="6"/>
  <c r="F24" i="6" s="1"/>
  <c r="AX23" i="6"/>
  <c r="F23" i="6" s="1"/>
  <c r="AX22" i="6"/>
  <c r="F22" i="6" s="1"/>
  <c r="AX20" i="6"/>
  <c r="F20" i="6" s="1"/>
  <c r="AX17" i="6"/>
  <c r="F17" i="6" s="1"/>
  <c r="AY22" i="17" l="1"/>
  <c r="G22" i="17" s="1"/>
  <c r="G14" i="17"/>
  <c r="AY28" i="17"/>
  <c r="G28" i="17" s="1"/>
  <c r="AY23" i="17"/>
  <c r="G23" i="17" s="1"/>
  <c r="AZ13" i="17"/>
  <c r="AY25" i="17"/>
  <c r="G25" i="17" s="1"/>
  <c r="AY26" i="17"/>
  <c r="G26" i="17" s="1"/>
  <c r="AY24" i="17"/>
  <c r="G24" i="17" s="1"/>
  <c r="AY20" i="17"/>
  <c r="G20" i="17" s="1"/>
  <c r="AY19" i="17"/>
  <c r="G19" i="17" s="1"/>
  <c r="AY18" i="17"/>
  <c r="G18" i="17" s="1"/>
  <c r="AY21" i="17"/>
  <c r="G21" i="17" s="1"/>
  <c r="AY17" i="17"/>
  <c r="G17" i="17" s="1"/>
  <c r="AY15" i="17"/>
  <c r="G15" i="17" s="1"/>
  <c r="AY16" i="17"/>
  <c r="G16" i="17" s="1"/>
  <c r="AZ25" i="21"/>
  <c r="H25" i="21" s="1"/>
  <c r="AZ21" i="21"/>
  <c r="H21" i="21" s="1"/>
  <c r="AZ17" i="21"/>
  <c r="H17" i="21" s="1"/>
  <c r="AZ16" i="21"/>
  <c r="H16" i="21" s="1"/>
  <c r="AZ15" i="21"/>
  <c r="H15" i="21" s="1"/>
  <c r="AZ22" i="21"/>
  <c r="H22" i="21" s="1"/>
  <c r="H14" i="21"/>
  <c r="AZ28" i="21"/>
  <c r="H28" i="21" s="1"/>
  <c r="AZ26" i="21"/>
  <c r="H26" i="21" s="1"/>
  <c r="AZ24" i="21"/>
  <c r="H24" i="21" s="1"/>
  <c r="AZ23" i="21"/>
  <c r="H23" i="21" s="1"/>
  <c r="AZ20" i="21"/>
  <c r="H20" i="21" s="1"/>
  <c r="AZ18" i="21"/>
  <c r="H18" i="21" s="1"/>
  <c r="AZ19" i="21"/>
  <c r="H19" i="21" s="1"/>
  <c r="AY22" i="23"/>
  <c r="G22" i="23" s="1"/>
  <c r="G14" i="23"/>
  <c r="AY28" i="23"/>
  <c r="G28" i="23" s="1"/>
  <c r="AY23" i="23"/>
  <c r="G23" i="23" s="1"/>
  <c r="AZ13" i="23"/>
  <c r="AY26" i="23"/>
  <c r="G26" i="23" s="1"/>
  <c r="AY24" i="23"/>
  <c r="G24" i="23" s="1"/>
  <c r="AY20" i="23"/>
  <c r="G20" i="23" s="1"/>
  <c r="AY19" i="23"/>
  <c r="G19" i="23" s="1"/>
  <c r="AY18" i="23"/>
  <c r="G18" i="23" s="1"/>
  <c r="AY16" i="23"/>
  <c r="G16" i="23" s="1"/>
  <c r="AY25" i="23"/>
  <c r="G25" i="23" s="1"/>
  <c r="AY17" i="23"/>
  <c r="G17" i="23" s="1"/>
  <c r="AY15" i="23"/>
  <c r="G15" i="23" s="1"/>
  <c r="AY21" i="23"/>
  <c r="G21" i="23" s="1"/>
  <c r="AY22" i="20"/>
  <c r="G22" i="20" s="1"/>
  <c r="G14" i="20"/>
  <c r="AY28" i="20"/>
  <c r="G28" i="20" s="1"/>
  <c r="AY23" i="20"/>
  <c r="G23" i="20" s="1"/>
  <c r="AY19" i="20"/>
  <c r="G19" i="20" s="1"/>
  <c r="AZ13" i="20"/>
  <c r="AY25" i="20"/>
  <c r="G25" i="20" s="1"/>
  <c r="AY21" i="20"/>
  <c r="G21" i="20" s="1"/>
  <c r="AY17" i="20"/>
  <c r="G17" i="20" s="1"/>
  <c r="AY15" i="20"/>
  <c r="G15" i="20" s="1"/>
  <c r="AY26" i="20"/>
  <c r="G26" i="20" s="1"/>
  <c r="AY24" i="20"/>
  <c r="G24" i="20" s="1"/>
  <c r="AY20" i="20"/>
  <c r="G20" i="20" s="1"/>
  <c r="AY16" i="20"/>
  <c r="G16" i="20" s="1"/>
  <c r="AY18" i="20"/>
  <c r="G18" i="20" s="1"/>
  <c r="AY25" i="16"/>
  <c r="G25" i="16" s="1"/>
  <c r="AY21" i="16"/>
  <c r="G21" i="16" s="1"/>
  <c r="AY17" i="16"/>
  <c r="G17" i="16" s="1"/>
  <c r="AY16" i="16"/>
  <c r="G16" i="16" s="1"/>
  <c r="AY15" i="16"/>
  <c r="G15" i="16" s="1"/>
  <c r="AY22" i="16"/>
  <c r="G22" i="16" s="1"/>
  <c r="G14" i="16"/>
  <c r="AY28" i="16"/>
  <c r="G28" i="16" s="1"/>
  <c r="AY23" i="16"/>
  <c r="G23" i="16" s="1"/>
  <c r="AZ13" i="16"/>
  <c r="AY26" i="16"/>
  <c r="G26" i="16" s="1"/>
  <c r="AY19" i="16"/>
  <c r="G19" i="16" s="1"/>
  <c r="AY24" i="16"/>
  <c r="G24" i="16" s="1"/>
  <c r="AY20" i="16"/>
  <c r="G20" i="16" s="1"/>
  <c r="AY18" i="16"/>
  <c r="G18" i="16" s="1"/>
  <c r="AY25" i="18"/>
  <c r="G25" i="18" s="1"/>
  <c r="AY21" i="18"/>
  <c r="G21" i="18" s="1"/>
  <c r="AY17" i="18"/>
  <c r="G17" i="18" s="1"/>
  <c r="AY16" i="18"/>
  <c r="G16" i="18" s="1"/>
  <c r="AY15" i="18"/>
  <c r="G15" i="18" s="1"/>
  <c r="AY28" i="18"/>
  <c r="G28" i="18" s="1"/>
  <c r="AY23" i="18"/>
  <c r="G23" i="18" s="1"/>
  <c r="AY26" i="18"/>
  <c r="G26" i="18" s="1"/>
  <c r="AY24" i="18"/>
  <c r="G24" i="18" s="1"/>
  <c r="AY19" i="18"/>
  <c r="G19" i="18" s="1"/>
  <c r="AY18" i="18"/>
  <c r="G18" i="18" s="1"/>
  <c r="AY20" i="18"/>
  <c r="G20" i="18" s="1"/>
  <c r="G14" i="18"/>
  <c r="AZ13" i="18"/>
  <c r="AY22" i="18"/>
  <c r="G22" i="18" s="1"/>
  <c r="AY25" i="19"/>
  <c r="G25" i="19" s="1"/>
  <c r="G14" i="19"/>
  <c r="AY20" i="19"/>
  <c r="G20" i="19" s="1"/>
  <c r="AY19" i="19"/>
  <c r="G19" i="19" s="1"/>
  <c r="AY18" i="19"/>
  <c r="G18" i="19" s="1"/>
  <c r="AY26" i="19"/>
  <c r="G26" i="19" s="1"/>
  <c r="AY21" i="19"/>
  <c r="G21" i="19" s="1"/>
  <c r="AY17" i="19"/>
  <c r="G17" i="19" s="1"/>
  <c r="AY16" i="19"/>
  <c r="G16" i="19" s="1"/>
  <c r="AY15" i="19"/>
  <c r="G15" i="19" s="1"/>
  <c r="AY24" i="19"/>
  <c r="G24" i="19" s="1"/>
  <c r="AY28" i="19"/>
  <c r="G28" i="19" s="1"/>
  <c r="AY23" i="19"/>
  <c r="G23" i="19" s="1"/>
  <c r="AY22" i="19"/>
  <c r="G22" i="19" s="1"/>
  <c r="AZ13" i="19"/>
  <c r="AZ22" i="22"/>
  <c r="H22" i="22" s="1"/>
  <c r="AZ28" i="22"/>
  <c r="H28" i="22" s="1"/>
  <c r="AZ23" i="22"/>
  <c r="H23" i="22" s="1"/>
  <c r="AZ26" i="22"/>
  <c r="H26" i="22" s="1"/>
  <c r="AZ24" i="22"/>
  <c r="H24" i="22" s="1"/>
  <c r="AZ20" i="22"/>
  <c r="H20" i="22" s="1"/>
  <c r="AZ19" i="22"/>
  <c r="H19" i="22" s="1"/>
  <c r="AZ17" i="22"/>
  <c r="H17" i="22" s="1"/>
  <c r="H14" i="22"/>
  <c r="AZ21" i="22"/>
  <c r="H21" i="22" s="1"/>
  <c r="AZ18" i="22"/>
  <c r="H18" i="22" s="1"/>
  <c r="AZ16" i="22"/>
  <c r="H16" i="22" s="1"/>
  <c r="AZ25" i="22"/>
  <c r="H25" i="22" s="1"/>
  <c r="AZ15" i="22"/>
  <c r="H15" i="22" s="1"/>
  <c r="AY24" i="6"/>
  <c r="G24" i="6" s="1"/>
  <c r="AY20" i="6"/>
  <c r="G20" i="6" s="1"/>
  <c r="AY16" i="6"/>
  <c r="G16" i="6" s="1"/>
  <c r="AY25" i="6"/>
  <c r="G25" i="6" s="1"/>
  <c r="AY15" i="6"/>
  <c r="G15" i="6" s="1"/>
  <c r="AY21" i="6"/>
  <c r="G21" i="6" s="1"/>
  <c r="AY18" i="6"/>
  <c r="G18" i="6" s="1"/>
  <c r="AY22" i="6"/>
  <c r="G22" i="6" s="1"/>
  <c r="AY28" i="6"/>
  <c r="G28" i="6" s="1"/>
  <c r="AZ13" i="6"/>
  <c r="H14" i="6" s="1"/>
  <c r="AY26" i="6"/>
  <c r="G26" i="6" s="1"/>
  <c r="AY23" i="6"/>
  <c r="G23" i="6" s="1"/>
  <c r="AY17" i="6"/>
  <c r="G17" i="6" s="1"/>
  <c r="AY19" i="6"/>
  <c r="G19" i="6" s="1"/>
  <c r="AZ22" i="19" l="1"/>
  <c r="H22" i="19" s="1"/>
  <c r="AZ28" i="19"/>
  <c r="H28" i="19" s="1"/>
  <c r="AZ24" i="19"/>
  <c r="H24" i="19" s="1"/>
  <c r="AZ23" i="19"/>
  <c r="H23" i="19" s="1"/>
  <c r="AZ26" i="19"/>
  <c r="H26" i="19" s="1"/>
  <c r="AZ21" i="19"/>
  <c r="H21" i="19" s="1"/>
  <c r="AZ17" i="19"/>
  <c r="H17" i="19" s="1"/>
  <c r="AZ16" i="19"/>
  <c r="H16" i="19" s="1"/>
  <c r="AZ15" i="19"/>
  <c r="H15" i="19" s="1"/>
  <c r="H14" i="19"/>
  <c r="AZ20" i="19"/>
  <c r="H20" i="19" s="1"/>
  <c r="AZ18" i="19"/>
  <c r="H18" i="19" s="1"/>
  <c r="AZ25" i="19"/>
  <c r="H25" i="19" s="1"/>
  <c r="AZ19" i="19"/>
  <c r="H19" i="19" s="1"/>
  <c r="AZ22" i="18"/>
  <c r="H22" i="18" s="1"/>
  <c r="H14" i="18"/>
  <c r="AZ26" i="18"/>
  <c r="H26" i="18" s="1"/>
  <c r="AZ24" i="18"/>
  <c r="H24" i="18" s="1"/>
  <c r="AZ20" i="18"/>
  <c r="H20" i="18" s="1"/>
  <c r="AZ19" i="18"/>
  <c r="H19" i="18" s="1"/>
  <c r="AZ25" i="18"/>
  <c r="H25" i="18" s="1"/>
  <c r="AZ21" i="18"/>
  <c r="H21" i="18" s="1"/>
  <c r="AZ17" i="18"/>
  <c r="H17" i="18" s="1"/>
  <c r="AZ28" i="18"/>
  <c r="H28" i="18" s="1"/>
  <c r="AZ15" i="18"/>
  <c r="H15" i="18" s="1"/>
  <c r="AZ23" i="18"/>
  <c r="H23" i="18" s="1"/>
  <c r="AZ18" i="18"/>
  <c r="H18" i="18" s="1"/>
  <c r="AZ16" i="18"/>
  <c r="H16" i="18" s="1"/>
  <c r="AZ28" i="20"/>
  <c r="H28" i="20" s="1"/>
  <c r="AZ23" i="20"/>
  <c r="H23" i="20" s="1"/>
  <c r="AZ26" i="20"/>
  <c r="H26" i="20" s="1"/>
  <c r="AZ24" i="20"/>
  <c r="H24" i="20" s="1"/>
  <c r="AZ20" i="20"/>
  <c r="H20" i="20" s="1"/>
  <c r="AZ19" i="20"/>
  <c r="H19" i="20" s="1"/>
  <c r="AZ18" i="20"/>
  <c r="H18" i="20" s="1"/>
  <c r="H14" i="20"/>
  <c r="AZ16" i="20"/>
  <c r="H16" i="20" s="1"/>
  <c r="AZ25" i="20"/>
  <c r="H25" i="20" s="1"/>
  <c r="AZ17" i="20"/>
  <c r="H17" i="20" s="1"/>
  <c r="AZ22" i="20"/>
  <c r="H22" i="20" s="1"/>
  <c r="AZ21" i="20"/>
  <c r="H21" i="20" s="1"/>
  <c r="AZ15" i="20"/>
  <c r="H15" i="20" s="1"/>
  <c r="AZ28" i="23"/>
  <c r="H28" i="23" s="1"/>
  <c r="AZ23" i="23"/>
  <c r="H23" i="23" s="1"/>
  <c r="AZ26" i="23"/>
  <c r="H26" i="23" s="1"/>
  <c r="AZ24" i="23"/>
  <c r="H24" i="23" s="1"/>
  <c r="AZ20" i="23"/>
  <c r="H20" i="23" s="1"/>
  <c r="AZ19" i="23"/>
  <c r="H19" i="23" s="1"/>
  <c r="AZ18" i="23"/>
  <c r="H18" i="23" s="1"/>
  <c r="AZ25" i="23"/>
  <c r="H25" i="23" s="1"/>
  <c r="AZ21" i="23"/>
  <c r="H21" i="23" s="1"/>
  <c r="AZ17" i="23"/>
  <c r="H17" i="23" s="1"/>
  <c r="AZ16" i="23"/>
  <c r="H16" i="23" s="1"/>
  <c r="AZ15" i="23"/>
  <c r="H15" i="23" s="1"/>
  <c r="AZ22" i="23"/>
  <c r="H22" i="23" s="1"/>
  <c r="H14" i="23"/>
  <c r="AZ22" i="16"/>
  <c r="H22" i="16" s="1"/>
  <c r="H14" i="16"/>
  <c r="AZ28" i="16"/>
  <c r="H28" i="16" s="1"/>
  <c r="AZ23" i="16"/>
  <c r="H23" i="16" s="1"/>
  <c r="AZ26" i="16"/>
  <c r="H26" i="16" s="1"/>
  <c r="AZ24" i="16"/>
  <c r="H24" i="16" s="1"/>
  <c r="AZ20" i="16"/>
  <c r="H20" i="16" s="1"/>
  <c r="AZ19" i="16"/>
  <c r="H19" i="16" s="1"/>
  <c r="AZ18" i="16"/>
  <c r="H18" i="16" s="1"/>
  <c r="AZ25" i="16"/>
  <c r="H25" i="16" s="1"/>
  <c r="AZ21" i="16"/>
  <c r="H21" i="16" s="1"/>
  <c r="AZ17" i="16"/>
  <c r="H17" i="16" s="1"/>
  <c r="AZ15" i="16"/>
  <c r="H15" i="16" s="1"/>
  <c r="AZ16" i="16"/>
  <c r="H16" i="16" s="1"/>
  <c r="AZ28" i="17"/>
  <c r="H28" i="17" s="1"/>
  <c r="AZ23" i="17"/>
  <c r="H23" i="17" s="1"/>
  <c r="AZ26" i="17"/>
  <c r="H26" i="17" s="1"/>
  <c r="AZ24" i="17"/>
  <c r="H24" i="17" s="1"/>
  <c r="AZ20" i="17"/>
  <c r="H20" i="17" s="1"/>
  <c r="AZ19" i="17"/>
  <c r="H19" i="17" s="1"/>
  <c r="AZ18" i="17"/>
  <c r="H18" i="17" s="1"/>
  <c r="AZ25" i="17"/>
  <c r="H25" i="17" s="1"/>
  <c r="AZ21" i="17"/>
  <c r="H21" i="17" s="1"/>
  <c r="AZ17" i="17"/>
  <c r="H17" i="17" s="1"/>
  <c r="AZ16" i="17"/>
  <c r="H16" i="17" s="1"/>
  <c r="AZ15" i="17"/>
  <c r="H15" i="17" s="1"/>
  <c r="AZ22" i="17"/>
  <c r="H22" i="17" s="1"/>
  <c r="H14" i="17"/>
  <c r="AZ28" i="6"/>
  <c r="H28" i="6" s="1"/>
  <c r="AZ26" i="6"/>
  <c r="H26" i="6" s="1"/>
  <c r="AZ18" i="6"/>
  <c r="H18" i="6" s="1"/>
  <c r="AZ16" i="6"/>
  <c r="H16" i="6" s="1"/>
  <c r="AZ23" i="6"/>
  <c r="H23" i="6" s="1"/>
  <c r="AZ24" i="6"/>
  <c r="H24" i="6" s="1"/>
  <c r="AZ21" i="6"/>
  <c r="H21" i="6" s="1"/>
  <c r="AZ25" i="6"/>
  <c r="H25" i="6" s="1"/>
  <c r="AZ20" i="6"/>
  <c r="H20" i="6" s="1"/>
  <c r="AZ15" i="6"/>
  <c r="H15" i="6" s="1"/>
  <c r="AZ17" i="6"/>
  <c r="H17" i="6" s="1"/>
  <c r="AZ19" i="6"/>
  <c r="H19" i="6" s="1"/>
  <c r="AZ22" i="6"/>
  <c r="H2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k-yamasita</author>
  </authors>
  <commentList>
    <comment ref="H2" authorId="0" shapeId="0" xr:uid="{51F87C61-C585-4E32-BE1D-08090234EF06}">
      <text>
        <r>
          <rPr>
            <b/>
            <sz val="9"/>
            <color indexed="10"/>
            <rFont val="MS P ゴシック"/>
            <family val="3"/>
            <charset val="128"/>
          </rPr>
          <t>リストから事業所名を選択してください</t>
        </r>
      </text>
    </comment>
    <comment ref="D7" authorId="0" shapeId="0" xr:uid="{055F54C2-ECC5-4A65-AA7E-F11A1094F504}">
      <text>
        <r>
          <rPr>
            <b/>
            <sz val="9"/>
            <color indexed="81"/>
            <rFont val="MS P ゴシック"/>
            <family val="3"/>
            <charset val="128"/>
          </rPr>
          <t>固定電話: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7" authorId="0" shapeId="0" xr:uid="{9FD3828B-F056-4542-9891-33FF96024E9C}">
      <text>
        <r>
          <rPr>
            <b/>
            <sz val="9"/>
            <color indexed="81"/>
            <rFont val="MS P ゴシック"/>
            <family val="3"/>
            <charset val="128"/>
          </rPr>
          <t>携帯電話: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C599DFA5-FDD8-47EB-AD49-2C6143D226C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※備考（請求書）
</t>
        </r>
        <r>
          <rPr>
            <b/>
            <sz val="9"/>
            <color indexed="10"/>
            <rFont val="MS P ゴシック"/>
            <family val="3"/>
            <charset val="128"/>
          </rPr>
          <t>入力内容が請求書に記載されます。
（工事番号・注文番号等）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0997CE91-1680-4CF9-8862-D1B97739C467}">
      <text>
        <r>
          <rPr>
            <b/>
            <sz val="9"/>
            <color indexed="81"/>
            <rFont val="MS P ゴシック"/>
            <family val="3"/>
            <charset val="128"/>
          </rPr>
          <t>※備考（記載なし）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MS P ゴシック"/>
            <family val="3"/>
            <charset val="128"/>
          </rPr>
          <t>備考以下２行は請求書に記載されません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k-yamasita</author>
  </authors>
  <commentList>
    <comment ref="E7" authorId="0" shapeId="0" xr:uid="{2825B0CE-E654-4335-8180-A922A7962B19}">
      <text>
        <r>
          <rPr>
            <b/>
            <sz val="9"/>
            <color indexed="81"/>
            <rFont val="MS P ゴシック"/>
            <family val="3"/>
            <charset val="128"/>
          </rPr>
          <t>携帯電話: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" authorId="0" shapeId="0" xr:uid="{C1845DB3-B085-40C3-B992-6A31AFD4F1DB}">
      <text>
        <r>
          <rPr>
            <b/>
            <sz val="9"/>
            <color indexed="10"/>
            <rFont val="MS P ゴシック"/>
            <family val="3"/>
            <charset val="128"/>
          </rPr>
          <t>メールアドレスは必ず入力してください。
分析終了後に速報メールを弊社より送信いたします。</t>
        </r>
      </text>
    </comment>
    <comment ref="D10" authorId="0" shapeId="0" xr:uid="{5FB9B3F3-BCC2-40E6-B3BC-4C2EBA1C3D8A}">
      <text>
        <r>
          <rPr>
            <b/>
            <sz val="9"/>
            <color indexed="10"/>
            <rFont val="MS P ゴシック"/>
            <family val="3"/>
            <charset val="128"/>
          </rPr>
          <t>受付方法はリストから選択下さい。
リストにない場合は直接入力して下さい。</t>
        </r>
      </text>
    </comment>
    <comment ref="D20" authorId="0" shapeId="0" xr:uid="{6A62180A-185B-4507-8C60-F72D0C11C9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※備考（請求書）
</t>
        </r>
        <r>
          <rPr>
            <b/>
            <sz val="9"/>
            <color indexed="10"/>
            <rFont val="MS P ゴシック"/>
            <family val="3"/>
            <charset val="128"/>
          </rPr>
          <t>入力内容が請求書に記載されます。
（工事番号・注文番号等）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0D26F1BB-ACE4-4EFA-AAB1-A26270CA0B72}">
      <text>
        <r>
          <rPr>
            <b/>
            <sz val="9"/>
            <color indexed="81"/>
            <rFont val="MS P ゴシック"/>
            <family val="3"/>
            <charset val="128"/>
          </rPr>
          <t>※備考（記載なし）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MS P ゴシック"/>
            <family val="3"/>
            <charset val="128"/>
          </rPr>
          <t>備考以下２行は請求書に記載されません</t>
        </r>
      </text>
    </comment>
    <comment ref="H30" authorId="0" shapeId="0" xr:uid="{DA95B496-3DD0-4528-9009-04F1958785C9}">
      <text>
        <r>
          <rPr>
            <b/>
            <sz val="9"/>
            <color indexed="10"/>
            <rFont val="MS P ゴシック"/>
            <family val="3"/>
            <charset val="128"/>
          </rPr>
          <t>"kVA"以外は単位を入力してください。
数値のみの入力は。"kVA"とします</t>
        </r>
      </text>
    </comment>
    <comment ref="D31" authorId="0" shapeId="0" xr:uid="{E04802C5-0666-4E66-B9BF-04A11E40198C}">
      <text>
        <r>
          <rPr>
            <b/>
            <sz val="9"/>
            <color indexed="10"/>
            <rFont val="MS P ゴシック"/>
            <family val="3"/>
            <charset val="128"/>
          </rPr>
          <t>種別はリストから選択下さい。リストにない場合は直接入力して下さい。</t>
        </r>
      </text>
    </comment>
    <comment ref="E31" authorId="0" shapeId="0" xr:uid="{DD690010-3441-48E1-985B-769F3D72AE9B}">
      <text>
        <r>
          <rPr>
            <b/>
            <sz val="9"/>
            <color indexed="10"/>
            <rFont val="MS P ゴシック"/>
            <family val="3"/>
            <charset val="128"/>
          </rPr>
          <t>メーカー名はリストから選択下さい。リストにない場合は直接入力して下さい。</t>
        </r>
      </text>
    </comment>
    <comment ref="G32" authorId="0" shapeId="0" xr:uid="{FFC038F2-4EAF-4990-BF45-1EEC270882B9}">
      <text>
        <r>
          <rPr>
            <b/>
            <sz val="9"/>
            <color indexed="10"/>
            <rFont val="MS P ゴシック"/>
            <family val="3"/>
            <charset val="128"/>
          </rPr>
          <t>相数はリストから選択下さい。リストにない場合は直接入力して下さい。</t>
        </r>
      </text>
    </comment>
  </commentList>
</comments>
</file>

<file path=xl/sharedStrings.xml><?xml version="1.0" encoding="utf-8"?>
<sst xmlns="http://schemas.openxmlformats.org/spreadsheetml/2006/main" count="1099" uniqueCount="479">
  <si>
    <t>担当者名</t>
    <rPh sb="0" eb="2">
      <t>タントウ</t>
    </rPh>
    <rPh sb="2" eb="3">
      <t>シャ</t>
    </rPh>
    <rPh sb="3" eb="4">
      <t>メイ</t>
    </rPh>
    <phoneticPr fontId="4"/>
  </si>
  <si>
    <t>TEL</t>
  </si>
  <si>
    <t>FAX</t>
  </si>
  <si>
    <t>E-Mail</t>
  </si>
  <si>
    <t>受付方法</t>
    <rPh sb="0" eb="2">
      <t>ウケツケ</t>
    </rPh>
    <rPh sb="2" eb="4">
      <t>ホウホウ</t>
    </rPh>
    <phoneticPr fontId="3"/>
  </si>
  <si>
    <t>報告書宛名</t>
    <rPh sb="0" eb="3">
      <t>ホウコクショ</t>
    </rPh>
    <rPh sb="3" eb="5">
      <t>アテナ</t>
    </rPh>
    <phoneticPr fontId="6"/>
  </si>
  <si>
    <t>報告書部数</t>
    <rPh sb="0" eb="3">
      <t>ホウコクショ</t>
    </rPh>
    <rPh sb="3" eb="5">
      <t>ブスウ</t>
    </rPh>
    <phoneticPr fontId="6"/>
  </si>
  <si>
    <t>試料ビン番号</t>
    <rPh sb="0" eb="2">
      <t>シリョウ</t>
    </rPh>
    <rPh sb="4" eb="6">
      <t>バンゴウ</t>
    </rPh>
    <phoneticPr fontId="6"/>
  </si>
  <si>
    <r>
      <t xml:space="preserve">種別
</t>
    </r>
    <r>
      <rPr>
        <sz val="7"/>
        <rFont val="ＭＳ Ｐゴシック"/>
        <family val="3"/>
        <charset val="128"/>
      </rPr>
      <t>(ｺﾝﾃﾞﾝｻ、変圧器等)</t>
    </r>
    <rPh sb="0" eb="2">
      <t>シュベツ</t>
    </rPh>
    <rPh sb="11" eb="14">
      <t>ヘンアツキ</t>
    </rPh>
    <rPh sb="14" eb="15">
      <t>トウ</t>
    </rPh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</si>
  <si>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</si>
  <si>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</si>
  <si>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r>
      <t xml:space="preserve">相数
</t>
    </r>
    <r>
      <rPr>
        <sz val="7"/>
        <rFont val="ＭＳ Ｐゴシック"/>
        <family val="3"/>
        <charset val="128"/>
      </rPr>
      <t>(単相、三相)</t>
    </r>
    <rPh sb="0" eb="1">
      <t>ソウ</t>
    </rPh>
    <rPh sb="1" eb="2">
      <t>カズ</t>
    </rPh>
    <rPh sb="4" eb="5">
      <t>タン</t>
    </rPh>
    <rPh sb="5" eb="6">
      <t>ソウ</t>
    </rPh>
    <rPh sb="7" eb="9">
      <t>サンソウ</t>
    </rPh>
    <phoneticPr fontId="1"/>
  </si>
  <si>
    <r>
      <t xml:space="preserve">容量
</t>
    </r>
    <r>
      <rPr>
        <sz val="7"/>
        <rFont val="ＭＳ Ｐゴシック"/>
        <family val="3"/>
        <charset val="128"/>
      </rPr>
      <t>(○○kVA)</t>
    </r>
    <rPh sb="0" eb="2">
      <t>ヨウリョウ</t>
    </rPh>
    <phoneticPr fontId="1"/>
  </si>
  <si>
    <t>製造番号</t>
    <rPh sb="0" eb="2">
      <t>セイゾウ</t>
    </rPh>
    <rPh sb="2" eb="4">
      <t>バンゴウ</t>
    </rPh>
    <phoneticPr fontId="1"/>
  </si>
  <si>
    <t>製造年</t>
    <rPh sb="0" eb="2">
      <t>セイゾウ</t>
    </rPh>
    <rPh sb="2" eb="3">
      <t>ネン</t>
    </rPh>
    <phoneticPr fontId="1"/>
  </si>
  <si>
    <t>採取日</t>
    <rPh sb="0" eb="2">
      <t>サイシュ</t>
    </rPh>
    <rPh sb="2" eb="3">
      <t>ビ</t>
    </rPh>
    <phoneticPr fontId="1"/>
  </si>
  <si>
    <t>変圧器</t>
    <rPh sb="0" eb="3">
      <t>ヘンアツキ</t>
    </rPh>
    <phoneticPr fontId="2"/>
  </si>
  <si>
    <t>トランス</t>
  </si>
  <si>
    <t>コンデンサ</t>
  </si>
  <si>
    <t>高圧変圧器</t>
    <rPh sb="0" eb="2">
      <t>コウアツ</t>
    </rPh>
    <rPh sb="2" eb="5">
      <t>ヘンアツキ</t>
    </rPh>
    <phoneticPr fontId="2"/>
  </si>
  <si>
    <t>単相変圧器</t>
    <rPh sb="0" eb="2">
      <t>タンソウ</t>
    </rPh>
    <rPh sb="2" eb="5">
      <t>ヘンアツキ</t>
    </rPh>
    <phoneticPr fontId="2"/>
  </si>
  <si>
    <t>三相変圧器</t>
    <rPh sb="0" eb="2">
      <t>サンソウ</t>
    </rPh>
    <rPh sb="2" eb="5">
      <t>ヘンアツキ</t>
    </rPh>
    <phoneticPr fontId="2"/>
  </si>
  <si>
    <t>電灯変圧器</t>
    <rPh sb="0" eb="2">
      <t>デントウ</t>
    </rPh>
    <rPh sb="2" eb="5">
      <t>ヘンアツキ</t>
    </rPh>
    <phoneticPr fontId="2"/>
  </si>
  <si>
    <t>動力変圧器</t>
    <rPh sb="0" eb="2">
      <t>ドウリョク</t>
    </rPh>
    <rPh sb="2" eb="5">
      <t>ヘンアツキ</t>
    </rPh>
    <phoneticPr fontId="2"/>
  </si>
  <si>
    <t>予備変圧器</t>
    <rPh sb="0" eb="2">
      <t>ヨビ</t>
    </rPh>
    <rPh sb="2" eb="5">
      <t>ヘンアツキ</t>
    </rPh>
    <phoneticPr fontId="2"/>
  </si>
  <si>
    <t>試験用変圧器</t>
    <rPh sb="0" eb="2">
      <t>シケン</t>
    </rPh>
    <rPh sb="2" eb="3">
      <t>ヨウ</t>
    </rPh>
    <rPh sb="3" eb="6">
      <t>ヘンアツキ</t>
    </rPh>
    <phoneticPr fontId="2"/>
  </si>
  <si>
    <t>実験用単相変圧器</t>
    <rPh sb="0" eb="3">
      <t>ジッケンヨウ</t>
    </rPh>
    <rPh sb="3" eb="5">
      <t>タンソウ</t>
    </rPh>
    <rPh sb="5" eb="8">
      <t>ヘンアツキ</t>
    </rPh>
    <phoneticPr fontId="2"/>
  </si>
  <si>
    <t>油入変圧器</t>
    <rPh sb="0" eb="1">
      <t>ユ</t>
    </rPh>
    <rPh sb="1" eb="2">
      <t>ニュウ</t>
    </rPh>
    <rPh sb="2" eb="5">
      <t>ヘンアツキ</t>
    </rPh>
    <phoneticPr fontId="2"/>
  </si>
  <si>
    <t>吸上変圧器</t>
    <rPh sb="0" eb="1">
      <t>ス</t>
    </rPh>
    <rPh sb="1" eb="2">
      <t>ア</t>
    </rPh>
    <rPh sb="2" eb="5">
      <t>ヘンアツキ</t>
    </rPh>
    <phoneticPr fontId="2"/>
  </si>
  <si>
    <t>スコット変圧器</t>
    <rPh sb="4" eb="7">
      <t>ヘンアツキ</t>
    </rPh>
    <phoneticPr fontId="2"/>
  </si>
  <si>
    <t>計器用変圧器</t>
    <rPh sb="0" eb="3">
      <t>ケイキヨウ</t>
    </rPh>
    <rPh sb="3" eb="6">
      <t>ヘンアツキ</t>
    </rPh>
    <phoneticPr fontId="2"/>
  </si>
  <si>
    <t>低圧コンデンサ</t>
    <rPh sb="0" eb="2">
      <t>テイアツ</t>
    </rPh>
    <phoneticPr fontId="2"/>
  </si>
  <si>
    <t>高圧コンデンサ</t>
  </si>
  <si>
    <t>進相コンデンサ</t>
    <rPh sb="0" eb="1">
      <t>シン</t>
    </rPh>
    <rPh sb="1" eb="2">
      <t>ソウ</t>
    </rPh>
    <phoneticPr fontId="2"/>
  </si>
  <si>
    <t>接地コンデンサ</t>
    <rPh sb="0" eb="2">
      <t>セッチ</t>
    </rPh>
    <phoneticPr fontId="2"/>
  </si>
  <si>
    <t>低圧進相コンデンサ</t>
    <rPh sb="0" eb="2">
      <t>テイアツ</t>
    </rPh>
    <rPh sb="2" eb="3">
      <t>ススム</t>
    </rPh>
    <rPh sb="3" eb="4">
      <t>ソウ</t>
    </rPh>
    <phoneticPr fontId="2"/>
  </si>
  <si>
    <t>高圧進相コンデンサ</t>
    <rPh sb="0" eb="2">
      <t>コウアツ</t>
    </rPh>
    <rPh sb="2" eb="3">
      <t>ススム</t>
    </rPh>
    <rPh sb="3" eb="4">
      <t>ソウ</t>
    </rPh>
    <phoneticPr fontId="2"/>
  </si>
  <si>
    <t>進相用OF式コンデンサ</t>
    <rPh sb="0" eb="2">
      <t>シンソウ</t>
    </rPh>
    <rPh sb="2" eb="3">
      <t>ヨウ</t>
    </rPh>
    <rPh sb="5" eb="6">
      <t>シキ</t>
    </rPh>
    <phoneticPr fontId="2"/>
  </si>
  <si>
    <t>N1形進相コンデンサ</t>
    <rPh sb="2" eb="3">
      <t>ガタ</t>
    </rPh>
    <rPh sb="3" eb="4">
      <t>シン</t>
    </rPh>
    <rPh sb="4" eb="5">
      <t>ソウ</t>
    </rPh>
    <phoneticPr fontId="2"/>
  </si>
  <si>
    <t>開閉器</t>
    <rPh sb="0" eb="3">
      <t>カイヘイキ</t>
    </rPh>
    <phoneticPr fontId="2"/>
  </si>
  <si>
    <t>油入開閉器</t>
    <rPh sb="0" eb="1">
      <t>アブラ</t>
    </rPh>
    <rPh sb="1" eb="2">
      <t>イ</t>
    </rPh>
    <rPh sb="2" eb="5">
      <t>カイヘイキ</t>
    </rPh>
    <phoneticPr fontId="2"/>
  </si>
  <si>
    <t>柱上油入開閉器</t>
    <rPh sb="0" eb="1">
      <t>ハシラ</t>
    </rPh>
    <rPh sb="1" eb="2">
      <t>ジョウ</t>
    </rPh>
    <rPh sb="2" eb="3">
      <t>ユ</t>
    </rPh>
    <rPh sb="3" eb="4">
      <t>ニュウ</t>
    </rPh>
    <rPh sb="4" eb="7">
      <t>カイヘイキ</t>
    </rPh>
    <phoneticPr fontId="2"/>
  </si>
  <si>
    <t>高圧油入開閉器</t>
    <rPh sb="0" eb="2">
      <t>コウアツ</t>
    </rPh>
    <phoneticPr fontId="2"/>
  </si>
  <si>
    <t>単投型柱上油入開閉器</t>
    <rPh sb="2" eb="3">
      <t>ガタ</t>
    </rPh>
    <rPh sb="4" eb="5">
      <t>ウエ</t>
    </rPh>
    <phoneticPr fontId="2"/>
  </si>
  <si>
    <t>油遮断器</t>
    <rPh sb="0" eb="1">
      <t>アブラ</t>
    </rPh>
    <rPh sb="1" eb="3">
      <t>シャダン</t>
    </rPh>
    <rPh sb="3" eb="4">
      <t>キ</t>
    </rPh>
    <phoneticPr fontId="2"/>
  </si>
  <si>
    <t>遮断機</t>
    <rPh sb="0" eb="3">
      <t>シャダンキ</t>
    </rPh>
    <phoneticPr fontId="2"/>
  </si>
  <si>
    <t>遮断器</t>
    <rPh sb="0" eb="3">
      <t>シャダンキ</t>
    </rPh>
    <phoneticPr fontId="2"/>
  </si>
  <si>
    <t>柱上油遮断器</t>
    <rPh sb="0" eb="1">
      <t>ハシラ</t>
    </rPh>
    <rPh sb="1" eb="2">
      <t>ジョウ</t>
    </rPh>
    <rPh sb="2" eb="3">
      <t>ユ</t>
    </rPh>
    <rPh sb="3" eb="6">
      <t>シャダンキ</t>
    </rPh>
    <phoneticPr fontId="2"/>
  </si>
  <si>
    <t>油入遮断機</t>
    <rPh sb="0" eb="1">
      <t>アブラ</t>
    </rPh>
    <rPh sb="1" eb="2">
      <t>イ</t>
    </rPh>
    <rPh sb="2" eb="5">
      <t>シャダンキ</t>
    </rPh>
    <phoneticPr fontId="2"/>
  </si>
  <si>
    <t>油入遮断器</t>
    <rPh sb="0" eb="1">
      <t>アブラ</t>
    </rPh>
    <rPh sb="1" eb="2">
      <t>イ</t>
    </rPh>
    <rPh sb="2" eb="5">
      <t>シャダンキ</t>
    </rPh>
    <phoneticPr fontId="2"/>
  </si>
  <si>
    <t>油入過負荷遮断器</t>
    <rPh sb="2" eb="5">
      <t>カフカ</t>
    </rPh>
    <phoneticPr fontId="2"/>
  </si>
  <si>
    <t>油入地絡過負荷遮断器</t>
    <rPh sb="2" eb="3">
      <t>チ</t>
    </rPh>
    <rPh sb="3" eb="4">
      <t>ラク</t>
    </rPh>
    <rPh sb="4" eb="7">
      <t>カフカ</t>
    </rPh>
    <phoneticPr fontId="2"/>
  </si>
  <si>
    <t>油入装置銘板なし</t>
    <rPh sb="0" eb="1">
      <t>アブラ</t>
    </rPh>
    <rPh sb="1" eb="2">
      <t>イ</t>
    </rPh>
    <rPh sb="2" eb="4">
      <t>ソウチ</t>
    </rPh>
    <rPh sb="4" eb="5">
      <t>メイ</t>
    </rPh>
    <rPh sb="5" eb="6">
      <t>イタ</t>
    </rPh>
    <phoneticPr fontId="2"/>
  </si>
  <si>
    <t>高圧遮断器</t>
    <rPh sb="0" eb="2">
      <t>コウアツ</t>
    </rPh>
    <rPh sb="2" eb="4">
      <t>シャダン</t>
    </rPh>
    <rPh sb="4" eb="5">
      <t>キ</t>
    </rPh>
    <phoneticPr fontId="2"/>
  </si>
  <si>
    <t>高圧電灯用変圧器</t>
    <rPh sb="0" eb="2">
      <t>コウアツ</t>
    </rPh>
    <rPh sb="2" eb="5">
      <t>デントウヨウ</t>
    </rPh>
    <rPh sb="5" eb="8">
      <t>ヘンアツキ</t>
    </rPh>
    <phoneticPr fontId="2"/>
  </si>
  <si>
    <t>高圧動力用変圧器</t>
    <rPh sb="0" eb="2">
      <t>コウアツ</t>
    </rPh>
    <rPh sb="2" eb="5">
      <t>ドウリョクヨウ</t>
    </rPh>
    <rPh sb="5" eb="8">
      <t>ヘンアツキ</t>
    </rPh>
    <phoneticPr fontId="2"/>
  </si>
  <si>
    <t>高圧発生器</t>
    <rPh sb="0" eb="2">
      <t>コウアツ</t>
    </rPh>
    <rPh sb="2" eb="5">
      <t>ハッセイキ</t>
    </rPh>
    <phoneticPr fontId="2"/>
  </si>
  <si>
    <t>高圧整流装置</t>
    <rPh sb="0" eb="2">
      <t>コウアツ</t>
    </rPh>
    <rPh sb="2" eb="4">
      <t>セイリュウ</t>
    </rPh>
    <rPh sb="4" eb="6">
      <t>ソウチ</t>
    </rPh>
    <phoneticPr fontId="2"/>
  </si>
  <si>
    <t>交流直流高圧発生装置</t>
    <rPh sb="0" eb="2">
      <t>コウリュウ</t>
    </rPh>
    <rPh sb="2" eb="4">
      <t>チョクリュウ</t>
    </rPh>
    <rPh sb="4" eb="6">
      <t>コウアツ</t>
    </rPh>
    <rPh sb="6" eb="8">
      <t>ハッセイ</t>
    </rPh>
    <rPh sb="8" eb="10">
      <t>ソウチ</t>
    </rPh>
    <phoneticPr fontId="2"/>
  </si>
  <si>
    <t>イオン加速実験装置</t>
    <rPh sb="3" eb="5">
      <t>カソク</t>
    </rPh>
    <rPh sb="5" eb="7">
      <t>ジッケン</t>
    </rPh>
    <rPh sb="7" eb="9">
      <t>ソウチ</t>
    </rPh>
    <phoneticPr fontId="2"/>
  </si>
  <si>
    <t>誘導電圧調整器</t>
    <rPh sb="0" eb="2">
      <t>ユウドウ</t>
    </rPh>
    <rPh sb="2" eb="4">
      <t>デンアツ</t>
    </rPh>
    <rPh sb="4" eb="7">
      <t>チョウセイキ</t>
    </rPh>
    <phoneticPr fontId="2"/>
  </si>
  <si>
    <t>リアクトル</t>
  </si>
  <si>
    <t>直列リアクトル</t>
    <rPh sb="0" eb="2">
      <t>チョクレツ</t>
    </rPh>
    <phoneticPr fontId="2"/>
  </si>
  <si>
    <t>直列リアクトル①</t>
    <rPh sb="0" eb="2">
      <t>チョクレツ</t>
    </rPh>
    <phoneticPr fontId="2"/>
  </si>
  <si>
    <t>直列リアクトル②</t>
    <rPh sb="0" eb="2">
      <t>チョクレツ</t>
    </rPh>
    <phoneticPr fontId="2"/>
  </si>
  <si>
    <t>直列リアクトル③</t>
    <rPh sb="0" eb="2">
      <t>チョクレツ</t>
    </rPh>
    <phoneticPr fontId="2"/>
  </si>
  <si>
    <t>直列リアクトル④</t>
    <rPh sb="0" eb="2">
      <t>チョクレツ</t>
    </rPh>
    <phoneticPr fontId="2"/>
  </si>
  <si>
    <t>直列リアクトル⑤</t>
    <rPh sb="0" eb="2">
      <t>チョクレツ</t>
    </rPh>
    <phoneticPr fontId="2"/>
  </si>
  <si>
    <t>直列リアクトル⑥</t>
    <rPh sb="0" eb="2">
      <t>チョクレツ</t>
    </rPh>
    <phoneticPr fontId="2"/>
  </si>
  <si>
    <t>直列リアクトル⑦</t>
    <rPh sb="0" eb="2">
      <t>チョクレツ</t>
    </rPh>
    <phoneticPr fontId="2"/>
  </si>
  <si>
    <t>進相コンデンサ用直列リアクトル</t>
    <rPh sb="0" eb="1">
      <t>シン</t>
    </rPh>
    <rPh sb="1" eb="2">
      <t>ソウ</t>
    </rPh>
    <rPh sb="7" eb="8">
      <t>ヨウ</t>
    </rPh>
    <rPh sb="8" eb="10">
      <t>チョクレツ</t>
    </rPh>
    <phoneticPr fontId="2"/>
  </si>
  <si>
    <t>零相電圧検出器</t>
    <rPh sb="0" eb="1">
      <t>レイ</t>
    </rPh>
    <rPh sb="1" eb="2">
      <t>ソウ</t>
    </rPh>
    <rPh sb="2" eb="4">
      <t>デンアツ</t>
    </rPh>
    <rPh sb="4" eb="7">
      <t>ケンシュツキ</t>
    </rPh>
    <phoneticPr fontId="2"/>
  </si>
  <si>
    <t>零相蓄電器</t>
    <rPh sb="0" eb="1">
      <t>レイ</t>
    </rPh>
    <rPh sb="1" eb="2">
      <t>ソウ</t>
    </rPh>
    <rPh sb="2" eb="5">
      <t>チクデンキ</t>
    </rPh>
    <phoneticPr fontId="2"/>
  </si>
  <si>
    <t>放電コイル</t>
    <rPh sb="0" eb="2">
      <t>ホウデン</t>
    </rPh>
    <phoneticPr fontId="2"/>
  </si>
  <si>
    <t>進相コンデンサ用放電コイル</t>
    <rPh sb="0" eb="2">
      <t>シンソウ</t>
    </rPh>
    <rPh sb="7" eb="8">
      <t>ヨウ</t>
    </rPh>
    <rPh sb="8" eb="10">
      <t>ホウデン</t>
    </rPh>
    <phoneticPr fontId="2"/>
  </si>
  <si>
    <t>水銀灯安定器</t>
    <rPh sb="0" eb="3">
      <t>スイギントウ</t>
    </rPh>
    <rPh sb="3" eb="6">
      <t>アンテイキ</t>
    </rPh>
    <phoneticPr fontId="2"/>
  </si>
  <si>
    <t>高圧ナトリウム灯安定器</t>
    <rPh sb="0" eb="2">
      <t>コウアツ</t>
    </rPh>
    <rPh sb="7" eb="8">
      <t>トウ</t>
    </rPh>
    <rPh sb="8" eb="11">
      <t>アンテイキ</t>
    </rPh>
    <phoneticPr fontId="2"/>
  </si>
  <si>
    <t>CAPACITOR</t>
  </si>
  <si>
    <t>Ｘ線高電圧装置</t>
    <rPh sb="1" eb="2">
      <t>セン</t>
    </rPh>
    <rPh sb="2" eb="5">
      <t>コウデンアツ</t>
    </rPh>
    <rPh sb="5" eb="7">
      <t>ソウチ</t>
    </rPh>
    <phoneticPr fontId="2"/>
  </si>
  <si>
    <t>バランサ</t>
  </si>
  <si>
    <t>電圧平衡器</t>
    <rPh sb="0" eb="2">
      <t>デンアツ</t>
    </rPh>
    <rPh sb="2" eb="4">
      <t>ヘイコウ</t>
    </rPh>
    <rPh sb="4" eb="5">
      <t>キ</t>
    </rPh>
    <phoneticPr fontId="2"/>
  </si>
  <si>
    <t>断路器</t>
    <rPh sb="0" eb="1">
      <t>ダン</t>
    </rPh>
    <rPh sb="1" eb="2">
      <t>ロ</t>
    </rPh>
    <rPh sb="2" eb="3">
      <t>キ</t>
    </rPh>
    <phoneticPr fontId="2"/>
  </si>
  <si>
    <t>変流器</t>
    <rPh sb="0" eb="3">
      <t>ヘンリュウキ</t>
    </rPh>
    <phoneticPr fontId="2"/>
  </si>
  <si>
    <t>計器用変流器</t>
    <rPh sb="0" eb="3">
      <t>ケイキヨウ</t>
    </rPh>
    <rPh sb="3" eb="6">
      <t>ヘンリュウキ</t>
    </rPh>
    <phoneticPr fontId="2"/>
  </si>
  <si>
    <t>外油入外ガス形圧力油そう</t>
    <rPh sb="0" eb="1">
      <t>ガイ</t>
    </rPh>
    <rPh sb="1" eb="2">
      <t>ユ</t>
    </rPh>
    <rPh sb="2" eb="3">
      <t>ニュウ</t>
    </rPh>
    <rPh sb="3" eb="4">
      <t>ガイ</t>
    </rPh>
    <rPh sb="6" eb="7">
      <t>ガタ</t>
    </rPh>
    <rPh sb="7" eb="9">
      <t>アツリョク</t>
    </rPh>
    <rPh sb="9" eb="10">
      <t>ユ</t>
    </rPh>
    <phoneticPr fontId="2"/>
  </si>
  <si>
    <t>整流器</t>
    <rPh sb="0" eb="3">
      <t>セイリュウキ</t>
    </rPh>
    <phoneticPr fontId="2"/>
  </si>
  <si>
    <t>シリコン整流装置</t>
    <rPh sb="4" eb="6">
      <t>セイリュウ</t>
    </rPh>
    <rPh sb="6" eb="8">
      <t>ソウチ</t>
    </rPh>
    <phoneticPr fontId="2"/>
  </si>
  <si>
    <t>OF式吸上変圧器</t>
    <rPh sb="2" eb="3">
      <t>シキ</t>
    </rPh>
    <phoneticPr fontId="2"/>
  </si>
  <si>
    <t>直流発生装置</t>
    <rPh sb="0" eb="2">
      <t>チョクリュウ</t>
    </rPh>
    <rPh sb="2" eb="4">
      <t>ハッセイ</t>
    </rPh>
    <rPh sb="4" eb="6">
      <t>ソウチ</t>
    </rPh>
    <phoneticPr fontId="2"/>
  </si>
  <si>
    <t>耐圧試験器</t>
    <rPh sb="0" eb="2">
      <t>タイアツ</t>
    </rPh>
    <rPh sb="2" eb="4">
      <t>シケン</t>
    </rPh>
    <rPh sb="4" eb="5">
      <t>キ</t>
    </rPh>
    <phoneticPr fontId="2"/>
  </si>
  <si>
    <t>単相</t>
    <rPh sb="0" eb="2">
      <t>タンソウ</t>
    </rPh>
    <phoneticPr fontId="2"/>
  </si>
  <si>
    <t>三相</t>
    <rPh sb="0" eb="2">
      <t>サンソウ</t>
    </rPh>
    <phoneticPr fontId="2"/>
  </si>
  <si>
    <t>単三両用</t>
    <rPh sb="0" eb="1">
      <t>タン</t>
    </rPh>
    <rPh sb="1" eb="2">
      <t>サン</t>
    </rPh>
    <rPh sb="2" eb="4">
      <t>リョウヨウ</t>
    </rPh>
    <phoneticPr fontId="2"/>
  </si>
  <si>
    <t>定額</t>
    <rPh sb="0" eb="2">
      <t>テイガク</t>
    </rPh>
    <phoneticPr fontId="2"/>
  </si>
  <si>
    <t>三相二相</t>
  </si>
  <si>
    <t>三相二相交換接続</t>
  </si>
  <si>
    <t>単三</t>
    <rPh sb="0" eb="1">
      <t>タン</t>
    </rPh>
    <rPh sb="1" eb="2">
      <t>サン</t>
    </rPh>
    <phoneticPr fontId="2"/>
  </si>
  <si>
    <t>単二</t>
    <rPh sb="0" eb="1">
      <t>タン</t>
    </rPh>
    <rPh sb="1" eb="2">
      <t>2</t>
    </rPh>
    <phoneticPr fontId="2"/>
  </si>
  <si>
    <t>三相/単相</t>
    <rPh sb="3" eb="5">
      <t>タンソウ</t>
    </rPh>
    <phoneticPr fontId="2"/>
  </si>
  <si>
    <t>３相</t>
  </si>
  <si>
    <t>単相（電灯）</t>
    <rPh sb="3" eb="5">
      <t>デントウ</t>
    </rPh>
    <phoneticPr fontId="2"/>
  </si>
  <si>
    <t>三相（動力）</t>
    <rPh sb="3" eb="5">
      <t>ドウリョク</t>
    </rPh>
    <phoneticPr fontId="2"/>
  </si>
  <si>
    <t>三相一次 単相二次</t>
  </si>
  <si>
    <t>ア</t>
  </si>
  <si>
    <t>愛知電機</t>
    <rPh sb="0" eb="2">
      <t>アイチ</t>
    </rPh>
    <rPh sb="2" eb="4">
      <t>デンキ</t>
    </rPh>
    <phoneticPr fontId="2"/>
  </si>
  <si>
    <t>㈱愛知電機工作所</t>
    <rPh sb="1" eb="3">
      <t>アイチ</t>
    </rPh>
    <rPh sb="3" eb="5">
      <t>デンキ</t>
    </rPh>
    <rPh sb="5" eb="8">
      <t>コウサクショ</t>
    </rPh>
    <phoneticPr fontId="2"/>
  </si>
  <si>
    <t>愛知電機㈱</t>
    <rPh sb="0" eb="2">
      <t>アイチ</t>
    </rPh>
    <rPh sb="2" eb="4">
      <t>デンキ</t>
    </rPh>
    <phoneticPr fontId="2"/>
  </si>
  <si>
    <t>遠藤電機㈱</t>
    <rPh sb="0" eb="2">
      <t>エンドウ</t>
    </rPh>
    <rPh sb="2" eb="4">
      <t>デンキ</t>
    </rPh>
    <phoneticPr fontId="2"/>
  </si>
  <si>
    <t>大阪変圧器㈱</t>
    <rPh sb="0" eb="2">
      <t>オオサカ</t>
    </rPh>
    <rPh sb="2" eb="5">
      <t>ヘンアツキ</t>
    </rPh>
    <phoneticPr fontId="2"/>
  </si>
  <si>
    <t>大垣電機</t>
    <rPh sb="0" eb="2">
      <t>オオガキ</t>
    </rPh>
    <rPh sb="2" eb="4">
      <t>デンキ</t>
    </rPh>
    <phoneticPr fontId="2"/>
  </si>
  <si>
    <t>大垣電機㈱</t>
    <rPh sb="0" eb="2">
      <t>オオガキ</t>
    </rPh>
    <rPh sb="2" eb="4">
      <t>デンキ</t>
    </rPh>
    <phoneticPr fontId="2"/>
  </si>
  <si>
    <t>㈱大垣電機製作所</t>
    <rPh sb="1" eb="3">
      <t>オオガキ</t>
    </rPh>
    <rPh sb="3" eb="5">
      <t>デンキ</t>
    </rPh>
    <rPh sb="5" eb="8">
      <t>セイサクショ</t>
    </rPh>
    <phoneticPr fontId="2"/>
  </si>
  <si>
    <t>カ</t>
  </si>
  <si>
    <t>㈱関西二井製作所</t>
  </si>
  <si>
    <t>川崎電気㈱</t>
    <rPh sb="0" eb="2">
      <t>カワサキ</t>
    </rPh>
    <rPh sb="2" eb="4">
      <t>デンキ</t>
    </rPh>
    <phoneticPr fontId="2"/>
  </si>
  <si>
    <t>北芝電機㈱</t>
    <rPh sb="0" eb="1">
      <t>キタ</t>
    </rPh>
    <rPh sb="1" eb="2">
      <t>シバ</t>
    </rPh>
    <rPh sb="2" eb="4">
      <t>デンキ</t>
    </rPh>
    <phoneticPr fontId="2"/>
  </si>
  <si>
    <t>㈱京三製作所</t>
  </si>
  <si>
    <t>京南電機㈱</t>
  </si>
  <si>
    <t>京濱電測器㈱</t>
  </si>
  <si>
    <t>サ</t>
  </si>
  <si>
    <t>㈱指月電機製作所</t>
    <rPh sb="1" eb="3">
      <t>シヅキ</t>
    </rPh>
    <phoneticPr fontId="2"/>
  </si>
  <si>
    <t>四変テック㈱</t>
  </si>
  <si>
    <t>㈱正興電機製作所</t>
    <rPh sb="1" eb="3">
      <t>セイコウ</t>
    </rPh>
    <rPh sb="3" eb="5">
      <t>デンキ</t>
    </rPh>
    <rPh sb="5" eb="8">
      <t>セイサクジョ</t>
    </rPh>
    <phoneticPr fontId="2"/>
  </si>
  <si>
    <t>双興電機</t>
    <rPh sb="0" eb="1">
      <t>ソウ</t>
    </rPh>
    <rPh sb="1" eb="2">
      <t>コウ</t>
    </rPh>
    <rPh sb="2" eb="4">
      <t>デンキ</t>
    </rPh>
    <phoneticPr fontId="2"/>
  </si>
  <si>
    <t>タ</t>
  </si>
  <si>
    <t>㈱ダイヘン</t>
  </si>
  <si>
    <t>大同信号㈱</t>
    <rPh sb="0" eb="2">
      <t>ダイドウ</t>
    </rPh>
    <rPh sb="2" eb="4">
      <t>シンゴウ</t>
    </rPh>
    <phoneticPr fontId="2"/>
  </si>
  <si>
    <t>㈱高岳製作所</t>
    <rPh sb="1" eb="2">
      <t>タカ</t>
    </rPh>
    <rPh sb="2" eb="3">
      <t>ダケ</t>
    </rPh>
    <rPh sb="3" eb="6">
      <t>セイサクショ</t>
    </rPh>
    <phoneticPr fontId="2"/>
  </si>
  <si>
    <t>㈱弾電機製作所</t>
  </si>
  <si>
    <t>中立電機㈱</t>
    <rPh sb="0" eb="2">
      <t>チュウリツ</t>
    </rPh>
    <rPh sb="2" eb="4">
      <t>デンキ</t>
    </rPh>
    <phoneticPr fontId="2"/>
  </si>
  <si>
    <t>津田電気計器</t>
    <rPh sb="0" eb="2">
      <t>ツダ</t>
    </rPh>
    <rPh sb="2" eb="4">
      <t>デンキ</t>
    </rPh>
    <rPh sb="4" eb="6">
      <t>ケイキ</t>
    </rPh>
    <phoneticPr fontId="2"/>
  </si>
  <si>
    <t>㈱東芝</t>
    <rPh sb="1" eb="3">
      <t>トウシバ</t>
    </rPh>
    <phoneticPr fontId="2"/>
  </si>
  <si>
    <t>東芝産業機器製造㈱</t>
  </si>
  <si>
    <t>東芝産業機器システム㈱</t>
  </si>
  <si>
    <t>東京芝浦電気㈱</t>
    <rPh sb="0" eb="2">
      <t>トウキョウ</t>
    </rPh>
    <rPh sb="2" eb="4">
      <t>シバウラ</t>
    </rPh>
    <rPh sb="4" eb="6">
      <t>デンキ</t>
    </rPh>
    <phoneticPr fontId="2"/>
  </si>
  <si>
    <t>東京電気㈱</t>
    <rPh sb="0" eb="2">
      <t>トウキョウ</t>
    </rPh>
    <rPh sb="2" eb="4">
      <t>デンキ</t>
    </rPh>
    <phoneticPr fontId="2"/>
  </si>
  <si>
    <t>㈱東京理工舎</t>
    <rPh sb="1" eb="3">
      <t>トウキョウ</t>
    </rPh>
    <rPh sb="3" eb="5">
      <t>リコウ</t>
    </rPh>
    <rPh sb="5" eb="6">
      <t>シャ</t>
    </rPh>
    <phoneticPr fontId="2"/>
  </si>
  <si>
    <t>東京変圧器㈱</t>
    <rPh sb="0" eb="2">
      <t>トウキョウ</t>
    </rPh>
    <rPh sb="2" eb="5">
      <t>ヘンアツキ</t>
    </rPh>
    <phoneticPr fontId="2"/>
  </si>
  <si>
    <t>東北電機製造㈱</t>
    <rPh sb="0" eb="2">
      <t>トウホク</t>
    </rPh>
    <rPh sb="2" eb="4">
      <t>デンキ</t>
    </rPh>
    <rPh sb="4" eb="6">
      <t>セイゾウ</t>
    </rPh>
    <phoneticPr fontId="2"/>
  </si>
  <si>
    <t>東山電器㈱</t>
    <rPh sb="0" eb="2">
      <t>トウヤマ</t>
    </rPh>
    <rPh sb="2" eb="4">
      <t>デンキ</t>
    </rPh>
    <phoneticPr fontId="2"/>
  </si>
  <si>
    <t>㈱東光高岳</t>
    <rPh sb="1" eb="3">
      <t>トウコウ</t>
    </rPh>
    <rPh sb="3" eb="5">
      <t>タカオカ</t>
    </rPh>
    <phoneticPr fontId="2"/>
  </si>
  <si>
    <t>トーエイ工業㈱</t>
    <rPh sb="4" eb="6">
      <t>コウギョウ</t>
    </rPh>
    <phoneticPr fontId="2"/>
  </si>
  <si>
    <t>㈱戸上電機製作所</t>
    <rPh sb="1" eb="3">
      <t>トガミ</t>
    </rPh>
    <rPh sb="3" eb="5">
      <t>デンキ</t>
    </rPh>
    <rPh sb="5" eb="8">
      <t>セイサクショ</t>
    </rPh>
    <phoneticPr fontId="2"/>
  </si>
  <si>
    <t>㈱酉島電機製作所</t>
    <rPh sb="1" eb="2">
      <t>トリ</t>
    </rPh>
    <rPh sb="2" eb="3">
      <t>シマ</t>
    </rPh>
    <rPh sb="3" eb="5">
      <t>デンキ</t>
    </rPh>
    <rPh sb="5" eb="8">
      <t>セイサクジョ</t>
    </rPh>
    <phoneticPr fontId="2"/>
  </si>
  <si>
    <t>ナ</t>
  </si>
  <si>
    <t>ニチコン㈱</t>
  </si>
  <si>
    <t>日新電機㈱</t>
    <rPh sb="0" eb="2">
      <t>ニッシン</t>
    </rPh>
    <rPh sb="2" eb="4">
      <t>デンキ</t>
    </rPh>
    <phoneticPr fontId="2"/>
  </si>
  <si>
    <t>日本コンデンサ</t>
    <rPh sb="0" eb="2">
      <t>ニホン</t>
    </rPh>
    <phoneticPr fontId="2"/>
  </si>
  <si>
    <t>日本コンデンサ工業㈱</t>
    <rPh sb="0" eb="2">
      <t>ニホン</t>
    </rPh>
    <rPh sb="7" eb="9">
      <t>コウギョウ</t>
    </rPh>
    <phoneticPr fontId="2"/>
  </si>
  <si>
    <t>日本電子㈱</t>
    <rPh sb="0" eb="2">
      <t>ニホン</t>
    </rPh>
    <rPh sb="2" eb="4">
      <t>デンシ</t>
    </rPh>
    <phoneticPr fontId="2"/>
  </si>
  <si>
    <t>日本ホワイトファーム㈱</t>
  </si>
  <si>
    <t>日本信号㈱</t>
    <rPh sb="0" eb="2">
      <t>ニホン</t>
    </rPh>
    <rPh sb="2" eb="4">
      <t>シンゴウ</t>
    </rPh>
    <phoneticPr fontId="2"/>
  </si>
  <si>
    <t>日本ガイシ㈱</t>
    <rPh sb="0" eb="2">
      <t>ニホン</t>
    </rPh>
    <phoneticPr fontId="2"/>
  </si>
  <si>
    <t>ハ</t>
  </si>
  <si>
    <t>原口工業㈱</t>
    <rPh sb="0" eb="2">
      <t>ハラグチ</t>
    </rPh>
    <rPh sb="2" eb="4">
      <t>コウギョウ</t>
    </rPh>
    <phoneticPr fontId="2"/>
  </si>
  <si>
    <t>光商工㈱</t>
    <rPh sb="0" eb="1">
      <t>ヒカリ</t>
    </rPh>
    <rPh sb="1" eb="3">
      <t>ショウコウ</t>
    </rPh>
    <phoneticPr fontId="2"/>
  </si>
  <si>
    <t>㈱日立製作所</t>
    <rPh sb="1" eb="3">
      <t>ヒタチ</t>
    </rPh>
    <rPh sb="3" eb="6">
      <t>セイサクショ</t>
    </rPh>
    <phoneticPr fontId="2"/>
  </si>
  <si>
    <t>㈱日立産機システム</t>
    <rPh sb="1" eb="3">
      <t>ヒタチ</t>
    </rPh>
    <rPh sb="3" eb="5">
      <t>サンキ</t>
    </rPh>
    <phoneticPr fontId="2"/>
  </si>
  <si>
    <t>㈱日立メディコ</t>
    <rPh sb="1" eb="3">
      <t>ヒタチ</t>
    </rPh>
    <phoneticPr fontId="2"/>
  </si>
  <si>
    <t>富士電機</t>
    <rPh sb="0" eb="2">
      <t>フジ</t>
    </rPh>
    <rPh sb="2" eb="4">
      <t>デンキ</t>
    </rPh>
    <phoneticPr fontId="2"/>
  </si>
  <si>
    <t>富士電機㈱</t>
    <rPh sb="0" eb="2">
      <t>フジ</t>
    </rPh>
    <rPh sb="2" eb="4">
      <t>デンキ</t>
    </rPh>
    <phoneticPr fontId="2"/>
  </si>
  <si>
    <t>富士電機製造㈱</t>
    <rPh sb="0" eb="2">
      <t>フジ</t>
    </rPh>
    <rPh sb="2" eb="4">
      <t>デンキ</t>
    </rPh>
    <rPh sb="4" eb="6">
      <t>セイゾウ</t>
    </rPh>
    <phoneticPr fontId="2"/>
  </si>
  <si>
    <t>富士電機システムズ㈱</t>
    <rPh sb="0" eb="2">
      <t>フジ</t>
    </rPh>
    <rPh sb="2" eb="4">
      <t>デンキ</t>
    </rPh>
    <phoneticPr fontId="2"/>
  </si>
  <si>
    <t>古川電気工業㈱</t>
  </si>
  <si>
    <t>古河電気工業㈱</t>
    <rPh sb="1" eb="2">
      <t>カワ</t>
    </rPh>
    <phoneticPr fontId="2"/>
  </si>
  <si>
    <t>北陸電機</t>
    <rPh sb="0" eb="2">
      <t>ホクリク</t>
    </rPh>
    <rPh sb="2" eb="4">
      <t>デンキ</t>
    </rPh>
    <phoneticPr fontId="2"/>
  </si>
  <si>
    <t>北陸電機製造㈱</t>
    <rPh sb="2" eb="4">
      <t>デンキ</t>
    </rPh>
    <phoneticPr fontId="2"/>
  </si>
  <si>
    <t>マ</t>
  </si>
  <si>
    <t>松下電器産業㈱</t>
    <rPh sb="0" eb="2">
      <t>マツシタ</t>
    </rPh>
    <rPh sb="2" eb="4">
      <t>デンキ</t>
    </rPh>
    <rPh sb="4" eb="6">
      <t>サンギョウ</t>
    </rPh>
    <phoneticPr fontId="2"/>
  </si>
  <si>
    <t>松下電工㈱</t>
    <rPh sb="0" eb="2">
      <t>マツシタ</t>
    </rPh>
    <rPh sb="2" eb="4">
      <t>デンコウ</t>
    </rPh>
    <phoneticPr fontId="2"/>
  </si>
  <si>
    <t>マルコン電子㈱</t>
    <rPh sb="4" eb="6">
      <t>デンシ</t>
    </rPh>
    <phoneticPr fontId="2"/>
  </si>
  <si>
    <t>三菱電機㈱</t>
    <rPh sb="0" eb="2">
      <t>ミツビシ</t>
    </rPh>
    <rPh sb="2" eb="4">
      <t>デンキ</t>
    </rPh>
    <phoneticPr fontId="2"/>
  </si>
  <si>
    <t>㈱明電舎</t>
    <rPh sb="1" eb="4">
      <t>メイデンシャ</t>
    </rPh>
    <phoneticPr fontId="2"/>
  </si>
  <si>
    <t>㈱明電工</t>
    <rPh sb="1" eb="2">
      <t>アキラ</t>
    </rPh>
    <rPh sb="2" eb="4">
      <t>デンコウ</t>
    </rPh>
    <phoneticPr fontId="2"/>
  </si>
  <si>
    <t>ラ</t>
  </si>
  <si>
    <t>理学電機㈱</t>
    <rPh sb="0" eb="2">
      <t>リガク</t>
    </rPh>
    <rPh sb="2" eb="4">
      <t>デンキ</t>
    </rPh>
    <phoneticPr fontId="2"/>
  </si>
  <si>
    <t>ワ</t>
  </si>
  <si>
    <t>和光電気㈱</t>
    <rPh sb="0" eb="2">
      <t>ワコウ</t>
    </rPh>
    <rPh sb="2" eb="4">
      <t>デンキ</t>
    </rPh>
    <phoneticPr fontId="2"/>
  </si>
  <si>
    <t>業務名
（工事名）</t>
    <rPh sb="0" eb="3">
      <t>ギョウムメイ</t>
    </rPh>
    <phoneticPr fontId="6"/>
  </si>
  <si>
    <t>部</t>
    <rPh sb="0" eb="1">
      <t>ブ</t>
    </rPh>
    <phoneticPr fontId="6"/>
  </si>
  <si>
    <t>備考</t>
    <rPh sb="0" eb="2">
      <t>ビコウ</t>
    </rPh>
    <phoneticPr fontId="6"/>
  </si>
  <si>
    <t>発送予定日</t>
    <rPh sb="0" eb="2">
      <t>ハッソウ</t>
    </rPh>
    <rPh sb="2" eb="4">
      <t>ヨテイ</t>
    </rPh>
    <rPh sb="4" eb="5">
      <t>ビ</t>
    </rPh>
    <phoneticPr fontId="6"/>
  </si>
  <si>
    <t>検体番号</t>
    <rPh sb="0" eb="2">
      <t>ケンタイ</t>
    </rPh>
    <rPh sb="2" eb="4">
      <t>バンゴウ</t>
    </rPh>
    <phoneticPr fontId="4"/>
  </si>
  <si>
    <t>御社記入欄</t>
    <rPh sb="0" eb="2">
      <t>オンシャ</t>
    </rPh>
    <rPh sb="2" eb="4">
      <t>キニュウ</t>
    </rPh>
    <rPh sb="4" eb="5">
      <t>ラン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</si>
  <si>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</si>
  <si>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＜注意事項＞</t>
    <rPh sb="1" eb="2">
      <t>チュウ</t>
    </rPh>
    <rPh sb="2" eb="3">
      <t>イ</t>
    </rPh>
    <rPh sb="3" eb="5">
      <t>ジコウ</t>
    </rPh>
    <phoneticPr fontId="3"/>
  </si>
  <si>
    <t xml:space="preserve"> ただし多検体や繁忙期のご依頼の場合は，ご希望に添えないことがありますので，ご了承ください。</t>
    <rPh sb="4" eb="5">
      <t>タ</t>
    </rPh>
    <rPh sb="5" eb="7">
      <t>ケンタイ</t>
    </rPh>
    <rPh sb="8" eb="10">
      <t>ハンボウ</t>
    </rPh>
    <rPh sb="10" eb="11">
      <t>キ</t>
    </rPh>
    <rPh sb="13" eb="15">
      <t>イライ</t>
    </rPh>
    <rPh sb="16" eb="18">
      <t>バアイ</t>
    </rPh>
    <rPh sb="21" eb="23">
      <t>キボウ</t>
    </rPh>
    <rPh sb="24" eb="25">
      <t>ソ</t>
    </rPh>
    <rPh sb="39" eb="41">
      <t>リョウショウ</t>
    </rPh>
    <phoneticPr fontId="3"/>
  </si>
  <si>
    <t>試料ビン番号</t>
    <rPh sb="0" eb="2">
      <t>シリョウ</t>
    </rPh>
    <rPh sb="4" eb="6">
      <t>バンゴウ</t>
    </rPh>
    <phoneticPr fontId="11"/>
  </si>
  <si>
    <t>メーカー名</t>
    <rPh sb="4" eb="5">
      <t>メイ</t>
    </rPh>
    <phoneticPr fontId="11"/>
  </si>
  <si>
    <t>型式</t>
    <rPh sb="0" eb="2">
      <t>カタシキ</t>
    </rPh>
    <phoneticPr fontId="11"/>
  </si>
  <si>
    <t>製造番号</t>
    <rPh sb="0" eb="2">
      <t>セイゾウ</t>
    </rPh>
    <rPh sb="2" eb="4">
      <t>バンゴウ</t>
    </rPh>
    <phoneticPr fontId="11"/>
  </si>
  <si>
    <t>製造年</t>
    <rPh sb="0" eb="2">
      <t>セイゾウ</t>
    </rPh>
    <rPh sb="2" eb="3">
      <t>ネン</t>
    </rPh>
    <phoneticPr fontId="11"/>
  </si>
  <si>
    <t>採取日</t>
    <rPh sb="0" eb="2">
      <t>サイシュ</t>
    </rPh>
    <rPh sb="2" eb="3">
      <t>ビ</t>
    </rPh>
    <phoneticPr fontId="11"/>
  </si>
  <si>
    <t>郵送</t>
    <rPh sb="0" eb="2">
      <t>ユウソウ</t>
    </rPh>
    <phoneticPr fontId="6"/>
  </si>
  <si>
    <t>絶縁油中のPCB分析</t>
  </si>
  <si>
    <t>J022</t>
    <phoneticPr fontId="6"/>
  </si>
  <si>
    <t>SNF-POO</t>
  </si>
  <si>
    <t>46191784</t>
  </si>
  <si>
    <t>1992</t>
    <phoneticPr fontId="6"/>
  </si>
  <si>
    <t>159</t>
    <phoneticPr fontId="6"/>
  </si>
  <si>
    <t>重量(kg)</t>
    <rPh sb="0" eb="2">
      <t>ジュウリョウ</t>
    </rPh>
    <phoneticPr fontId="1"/>
  </si>
  <si>
    <t>J023</t>
    <phoneticPr fontId="6"/>
  </si>
  <si>
    <t>LV-3</t>
  </si>
  <si>
    <t>三相</t>
  </si>
  <si>
    <t>SR80319</t>
  </si>
  <si>
    <t>1978.2</t>
  </si>
  <si>
    <t>水</t>
    <rPh sb="0" eb="1">
      <t>スイ</t>
    </rPh>
    <phoneticPr fontId="6"/>
  </si>
  <si>
    <t>木</t>
  </si>
  <si>
    <t>金</t>
  </si>
  <si>
    <t>土</t>
  </si>
  <si>
    <t>日</t>
  </si>
  <si>
    <t>月</t>
  </si>
  <si>
    <t>火</t>
  </si>
  <si>
    <t>搬入日</t>
    <rPh sb="0" eb="2">
      <t>ハンニュウ</t>
    </rPh>
    <rPh sb="2" eb="3">
      <t>ビ</t>
    </rPh>
    <phoneticPr fontId="6"/>
  </si>
  <si>
    <t>速報予定日</t>
    <rPh sb="0" eb="2">
      <t>ソクホウ</t>
    </rPh>
    <rPh sb="2" eb="4">
      <t>ヨテイ</t>
    </rPh>
    <rPh sb="4" eb="5">
      <t>ビ</t>
    </rPh>
    <phoneticPr fontId="6"/>
  </si>
  <si>
    <t>ご依頼者</t>
    <rPh sb="1" eb="4">
      <t>イライシャ</t>
    </rPh>
    <phoneticPr fontId="11"/>
  </si>
  <si>
    <t>名称</t>
    <rPh sb="0" eb="2">
      <t>メイショウ</t>
    </rPh>
    <phoneticPr fontId="11"/>
  </si>
  <si>
    <t>住所</t>
    <rPh sb="0" eb="2">
      <t>ジュウショ</t>
    </rPh>
    <phoneticPr fontId="11"/>
  </si>
  <si>
    <t>email</t>
    <phoneticPr fontId="11"/>
  </si>
  <si>
    <t>　TEL</t>
    <phoneticPr fontId="11"/>
  </si>
  <si>
    <t>　FAX</t>
    <phoneticPr fontId="11"/>
  </si>
  <si>
    <t>報告書宛名
（報告書記載）</t>
  </si>
  <si>
    <r>
      <t>業務・工事名等</t>
    </r>
    <r>
      <rPr>
        <sz val="6"/>
        <rFont val="ＭＳ Ｐゴシック"/>
        <family val="3"/>
        <charset val="128"/>
      </rPr>
      <t>※1</t>
    </r>
    <r>
      <rPr>
        <sz val="8"/>
        <rFont val="ＭＳ Ｐゴシック"/>
        <family val="3"/>
        <charset val="128"/>
      </rPr>
      <t xml:space="preserve">
（報告書記載）</t>
    </r>
    <phoneticPr fontId="11"/>
  </si>
  <si>
    <r>
      <t>報告書必要部数</t>
    </r>
    <r>
      <rPr>
        <sz val="6"/>
        <rFont val="ＭＳ Ｐゴシック"/>
        <family val="3"/>
        <charset val="128"/>
      </rPr>
      <t>※2</t>
    </r>
    <rPh sb="0" eb="3">
      <t>ホウコクショ</t>
    </rPh>
    <rPh sb="3" eb="5">
      <t>ヒツヨウ</t>
    </rPh>
    <rPh sb="5" eb="7">
      <t>ブスウ</t>
    </rPh>
    <phoneticPr fontId="11"/>
  </si>
  <si>
    <t>サンプル送付先</t>
  </si>
  <si>
    <t>試料受入確認　　　　　《 弊社記入欄 》</t>
    <rPh sb="0" eb="2">
      <t>シリョウ</t>
    </rPh>
    <rPh sb="2" eb="4">
      <t>ウケイレ</t>
    </rPh>
    <rPh sb="4" eb="6">
      <t>カクニン</t>
    </rPh>
    <rPh sb="13" eb="15">
      <t>ヘイシャ</t>
    </rPh>
    <rPh sb="15" eb="17">
      <t>キニュウ</t>
    </rPh>
    <rPh sb="17" eb="18">
      <t>ラン</t>
    </rPh>
    <phoneticPr fontId="11"/>
  </si>
  <si>
    <t>受入区分</t>
    <rPh sb="0" eb="2">
      <t>ウケイレ</t>
    </rPh>
    <rPh sb="2" eb="4">
      <t>クブン</t>
    </rPh>
    <phoneticPr fontId="11"/>
  </si>
  <si>
    <t>確認日</t>
    <rPh sb="0" eb="2">
      <t>カクニン</t>
    </rPh>
    <rPh sb="2" eb="3">
      <t>ビ</t>
    </rPh>
    <phoneticPr fontId="11"/>
  </si>
  <si>
    <t>実施者</t>
    <rPh sb="0" eb="2">
      <t>ジッシ</t>
    </rPh>
    <rPh sb="2" eb="3">
      <t>シャ</t>
    </rPh>
    <phoneticPr fontId="11"/>
  </si>
  <si>
    <t>相数
(単相、三相)</t>
    <rPh sb="0" eb="1">
      <t>ソウ</t>
    </rPh>
    <rPh sb="1" eb="2">
      <t>カズ</t>
    </rPh>
    <rPh sb="4" eb="5">
      <t>タン</t>
    </rPh>
    <rPh sb="5" eb="6">
      <t>ソウ</t>
    </rPh>
    <rPh sb="7" eb="9">
      <t>サンソウ</t>
    </rPh>
    <phoneticPr fontId="11"/>
  </si>
  <si>
    <t>容量
(○○kVA)</t>
    <rPh sb="0" eb="2">
      <t>ヨウリョウ</t>
    </rPh>
    <phoneticPr fontId="11"/>
  </si>
  <si>
    <t>重量
(ｋｇ)</t>
  </si>
  <si>
    <t>（株）　福　田　水　文　セ　ン　タ　ー</t>
    <rPh sb="1" eb="2">
      <t>カブ</t>
    </rPh>
    <rPh sb="4" eb="5">
      <t>フク</t>
    </rPh>
    <rPh sb="6" eb="7">
      <t>タ</t>
    </rPh>
    <rPh sb="8" eb="9">
      <t>スイ</t>
    </rPh>
    <rPh sb="10" eb="11">
      <t>ブン</t>
    </rPh>
    <phoneticPr fontId="11"/>
  </si>
  <si>
    <t>希望納期</t>
    <rPh sb="0" eb="4">
      <t>キボウノウキ</t>
    </rPh>
    <phoneticPr fontId="6"/>
  </si>
  <si>
    <t>※報告書は2部まで分析料金に含みます。追加発行は１部１００円（税別）</t>
    <phoneticPr fontId="6"/>
  </si>
  <si>
    <t>備考（報告書記載無し）</t>
    <rPh sb="0" eb="2">
      <t>ビコウ</t>
    </rPh>
    <rPh sb="3" eb="6">
      <t>ホウコクショ</t>
    </rPh>
    <rPh sb="6" eb="8">
      <t>キサイ</t>
    </rPh>
    <rPh sb="8" eb="9">
      <t>ナ</t>
    </rPh>
    <phoneticPr fontId="6"/>
  </si>
  <si>
    <t>備考（報告書記載）</t>
    <rPh sb="0" eb="2">
      <t>ビコウ</t>
    </rPh>
    <rPh sb="3" eb="6">
      <t>ホウコクショ</t>
    </rPh>
    <rPh sb="6" eb="8">
      <t>キサイ</t>
    </rPh>
    <phoneticPr fontId="6"/>
  </si>
  <si>
    <t>キュービクル①</t>
    <phoneticPr fontId="6"/>
  </si>
  <si>
    <t>キュービクル②</t>
    <phoneticPr fontId="6"/>
  </si>
  <si>
    <t>保管中</t>
    <rPh sb="0" eb="3">
      <t>ホカンチュウ</t>
    </rPh>
    <phoneticPr fontId="6"/>
  </si>
  <si>
    <t>使用中</t>
    <rPh sb="0" eb="3">
      <t>シヨウチュウ</t>
    </rPh>
    <phoneticPr fontId="6"/>
  </si>
  <si>
    <t>※報告書宛名は１行当り２６文字以内、最大３行まで</t>
    <rPh sb="1" eb="4">
      <t>ホウコクショ</t>
    </rPh>
    <rPh sb="4" eb="6">
      <t>アテナ</t>
    </rPh>
    <rPh sb="8" eb="9">
      <t>ギョウ</t>
    </rPh>
    <rPh sb="9" eb="10">
      <t>アタ</t>
    </rPh>
    <rPh sb="13" eb="15">
      <t>モジ</t>
    </rPh>
    <rPh sb="15" eb="17">
      <t>イナイ</t>
    </rPh>
    <rPh sb="18" eb="20">
      <t>サイダイ</t>
    </rPh>
    <rPh sb="21" eb="22">
      <t>ギョウ</t>
    </rPh>
    <phoneticPr fontId="6"/>
  </si>
  <si>
    <t>※業務名は１行当り２６文字以内、最大３行まで</t>
    <rPh sb="1" eb="4">
      <t>ギョウムメイ</t>
    </rPh>
    <phoneticPr fontId="6"/>
  </si>
  <si>
    <t>営業日※</t>
    <rPh sb="0" eb="3">
      <t>エイギョウビ</t>
    </rPh>
    <phoneticPr fontId="6"/>
  </si>
  <si>
    <t>・絶縁油のＰＣＢ分析は、試料到着後翌営業日起算で10営業日程度で速報メールを弊社より送信いたします。</t>
    <rPh sb="1" eb="3">
      <t>ゼツエン</t>
    </rPh>
    <rPh sb="3" eb="4">
      <t>ユ</t>
    </rPh>
    <rPh sb="8" eb="10">
      <t>ブンセキ</t>
    </rPh>
    <rPh sb="12" eb="14">
      <t>シリョウ</t>
    </rPh>
    <rPh sb="14" eb="16">
      <t>トウチャク</t>
    </rPh>
    <rPh sb="16" eb="17">
      <t>ゴ</t>
    </rPh>
    <rPh sb="17" eb="21">
      <t>ヨクエイギョウビ</t>
    </rPh>
    <rPh sb="21" eb="23">
      <t>キサン</t>
    </rPh>
    <rPh sb="26" eb="28">
      <t>エイギョウ</t>
    </rPh>
    <rPh sb="28" eb="29">
      <t>ビ</t>
    </rPh>
    <rPh sb="29" eb="31">
      <t>テイド</t>
    </rPh>
    <rPh sb="32" eb="34">
      <t>ソクホウ</t>
    </rPh>
    <rPh sb="38" eb="40">
      <t>ヘイシャ</t>
    </rPh>
    <rPh sb="42" eb="44">
      <t>ソウシン</t>
    </rPh>
    <phoneticPr fontId="3"/>
  </si>
  <si>
    <t>依頼者名</t>
    <rPh sb="0" eb="3">
      <t>イライシャ</t>
    </rPh>
    <rPh sb="3" eb="4">
      <t>シャメイ</t>
    </rPh>
    <phoneticPr fontId="4"/>
  </si>
  <si>
    <t>依頼者住所</t>
    <rPh sb="0" eb="3">
      <t>イライシャ</t>
    </rPh>
    <rPh sb="3" eb="5">
      <t>ジュウショ</t>
    </rPh>
    <phoneticPr fontId="4"/>
  </si>
  <si>
    <t>ＰＣＢ分析依頼書</t>
    <rPh sb="3" eb="5">
      <t>ブンセキ</t>
    </rPh>
    <rPh sb="5" eb="8">
      <t>イライショ</t>
    </rPh>
    <phoneticPr fontId="4"/>
  </si>
  <si>
    <t>業務番号</t>
    <rPh sb="0" eb="2">
      <t>ギョウム</t>
    </rPh>
    <rPh sb="2" eb="4">
      <t>バンゴウ</t>
    </rPh>
    <phoneticPr fontId="6"/>
  </si>
  <si>
    <t>部署名</t>
    <rPh sb="0" eb="2">
      <t>ブショ</t>
    </rPh>
    <rPh sb="2" eb="3">
      <t>メイ</t>
    </rPh>
    <phoneticPr fontId="6"/>
  </si>
  <si>
    <t>分析値
《 弊社記入欄 》</t>
    <rPh sb="0" eb="2">
      <t>ブンセキ</t>
    </rPh>
    <rPh sb="2" eb="3">
      <t>チ</t>
    </rPh>
    <phoneticPr fontId="11"/>
  </si>
  <si>
    <t>分析使用量
《 弊社記入欄 》</t>
    <rPh sb="0" eb="2">
      <t>ブンセキ</t>
    </rPh>
    <rPh sb="2" eb="4">
      <t>シヨウ</t>
    </rPh>
    <rPh sb="4" eb="5">
      <t>リョウ</t>
    </rPh>
    <phoneticPr fontId="11"/>
  </si>
  <si>
    <t>持込</t>
    <rPh sb="0" eb="2">
      <t>モチコミ</t>
    </rPh>
    <phoneticPr fontId="6"/>
  </si>
  <si>
    <t>一般財団法人北海道電気保安協会 総合技術センター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ソウゴウ</t>
    </rPh>
    <rPh sb="18" eb="20">
      <t>ギジュツ</t>
    </rPh>
    <phoneticPr fontId="15"/>
  </si>
  <si>
    <t>061-1374</t>
  </si>
  <si>
    <t>恵庭市恵み野北３丁目１番地７</t>
    <rPh sb="0" eb="3">
      <t>エニワシ</t>
    </rPh>
    <rPh sb="3" eb="4">
      <t>メグ</t>
    </rPh>
    <rPh sb="5" eb="6">
      <t>ノ</t>
    </rPh>
    <rPh sb="6" eb="7">
      <t>キタ</t>
    </rPh>
    <rPh sb="8" eb="10">
      <t>チョウメ</t>
    </rPh>
    <rPh sb="11" eb="13">
      <t>バンチ</t>
    </rPh>
    <phoneticPr fontId="16"/>
  </si>
  <si>
    <t>0123-36-7115</t>
  </si>
  <si>
    <t>0123-36-7114</t>
  </si>
  <si>
    <t>一般財団法人北海道電気保安協会 北見支部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キタミ</t>
    </rPh>
    <rPh sb="18" eb="20">
      <t>シブ</t>
    </rPh>
    <phoneticPr fontId="16"/>
  </si>
  <si>
    <t>090-0057</t>
  </si>
  <si>
    <t>北見市若葉１丁目２番３号</t>
  </si>
  <si>
    <t>0157-36-6991</t>
  </si>
  <si>
    <t>0157-36-3823</t>
  </si>
  <si>
    <t>一般財団法人北海道電気保安協会 紋別事業所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モンベツ</t>
    </rPh>
    <rPh sb="18" eb="20">
      <t>ジギョウ</t>
    </rPh>
    <rPh sb="20" eb="21">
      <t>ジョ</t>
    </rPh>
    <phoneticPr fontId="16"/>
  </si>
  <si>
    <t>094-0013</t>
  </si>
  <si>
    <t>紋別市南が丘町７丁目２１番１４号</t>
    <rPh sb="15" eb="16">
      <t>ゴウ</t>
    </rPh>
    <phoneticPr fontId="16"/>
  </si>
  <si>
    <t>0158-23-4198</t>
  </si>
  <si>
    <t>0158-23-7315</t>
  </si>
  <si>
    <t>一般財団法人北海道電気保安協会 遠軽事業所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エンガル</t>
    </rPh>
    <rPh sb="18" eb="21">
      <t>ジギョウショ</t>
    </rPh>
    <phoneticPr fontId="15"/>
  </si>
  <si>
    <t>099-0410</t>
  </si>
  <si>
    <t>紋別郡遠軽町東町１丁目８番地</t>
  </si>
  <si>
    <t>0158-42-5856</t>
  </si>
  <si>
    <t>0158-42-5557</t>
  </si>
  <si>
    <t>一般財団法人北海道電気保安協会 網走事業所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アバシリ</t>
    </rPh>
    <rPh sb="18" eb="21">
      <t>ジギョウショ</t>
    </rPh>
    <phoneticPr fontId="16"/>
  </si>
  <si>
    <t>093-0033</t>
  </si>
  <si>
    <t>網走市駒場北４丁目３番１号</t>
    <rPh sb="10" eb="11">
      <t>バン</t>
    </rPh>
    <rPh sb="12" eb="13">
      <t>ゴウ</t>
    </rPh>
    <phoneticPr fontId="16"/>
  </si>
  <si>
    <t>0152-43-5642</t>
  </si>
  <si>
    <t>0152-45-1521</t>
  </si>
  <si>
    <t>一般財団法人北海道電気保安協会 斜里事業所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シャリ</t>
    </rPh>
    <rPh sb="18" eb="21">
      <t>ジギョウショ</t>
    </rPh>
    <phoneticPr fontId="15"/>
  </si>
  <si>
    <t>099-4113</t>
  </si>
  <si>
    <t>斜里郡斜里町本町２５番地１６</t>
  </si>
  <si>
    <t>0152-23-0660</t>
  </si>
  <si>
    <t>0152-23-0670</t>
  </si>
  <si>
    <t>一般財団法人北海道電気保安協会 旭川支部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アサヒカワ</t>
    </rPh>
    <rPh sb="18" eb="20">
      <t>シブ</t>
    </rPh>
    <phoneticPr fontId="16"/>
  </si>
  <si>
    <t>078-8245</t>
  </si>
  <si>
    <t>旭川市豊岡１５条４丁目５番９号</t>
  </si>
  <si>
    <t>0166-33-2993</t>
  </si>
  <si>
    <t>0166-33-4816</t>
  </si>
  <si>
    <t>一般財団法人北海道電気保安協会 稚内事業所</t>
  </si>
  <si>
    <t>097-0015</t>
  </si>
  <si>
    <t>稚内市朝日１丁目２番７号</t>
  </si>
  <si>
    <t>0162-34-4750</t>
  </si>
  <si>
    <t>0162-34-4752</t>
  </si>
  <si>
    <t>一般財団法人北海道電気保安協会 浜頓別事業所</t>
    <rPh sb="16" eb="19">
      <t>ハマトンベツ</t>
    </rPh>
    <rPh sb="19" eb="22">
      <t>ジギョウショ</t>
    </rPh>
    <phoneticPr fontId="16"/>
  </si>
  <si>
    <t>098-5738</t>
  </si>
  <si>
    <t>枝幸郡浜頓別町緑ヶ丘３丁目９番地</t>
  </si>
  <si>
    <t>01634-2-4166</t>
  </si>
  <si>
    <t>01634-2-4165</t>
  </si>
  <si>
    <t>一般財団法人北海道電気保安協会 名寄事業所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ナヨロ</t>
    </rPh>
    <rPh sb="18" eb="21">
      <t>ジギョウショ</t>
    </rPh>
    <phoneticPr fontId="15"/>
  </si>
  <si>
    <t>096-0012</t>
  </si>
  <si>
    <t>01654-3-4302</t>
  </si>
  <si>
    <t>01654-3-6667</t>
  </si>
  <si>
    <t>一般財団法人北海道電気保安協会 留萌事業所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ルモイ</t>
    </rPh>
    <rPh sb="18" eb="21">
      <t>ジギョウショ</t>
    </rPh>
    <phoneticPr fontId="15"/>
  </si>
  <si>
    <t>077-0043</t>
  </si>
  <si>
    <t>留萌市旭町３丁目１１番２４号</t>
  </si>
  <si>
    <t>0164-43-6018</t>
  </si>
  <si>
    <t>0164-43-8450</t>
  </si>
  <si>
    <t>一般財団法人北海道電気保安協会 富良野事業所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9">
      <t>フラノ</t>
    </rPh>
    <rPh sb="19" eb="22">
      <t>ジギョウショ</t>
    </rPh>
    <phoneticPr fontId="15"/>
  </si>
  <si>
    <t>076-0023</t>
  </si>
  <si>
    <t>富良野市栄町１４番５号</t>
  </si>
  <si>
    <t>0167-23-5399</t>
  </si>
  <si>
    <t>0167-23-4224</t>
  </si>
  <si>
    <t>一般財団法人北海道電気保安協会 小樽支部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オタル</t>
    </rPh>
    <rPh sb="18" eb="20">
      <t>シブ</t>
    </rPh>
    <phoneticPr fontId="16"/>
  </si>
  <si>
    <t>047-0001</t>
  </si>
  <si>
    <t>小樽市若竹町２９番４５号</t>
  </si>
  <si>
    <t>0134-23-5382</t>
  </si>
  <si>
    <t>0134-25-4774</t>
  </si>
  <si>
    <t>一般財団法人北海道電気保安協会 倶知安事業所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9">
      <t>クッチャン</t>
    </rPh>
    <rPh sb="19" eb="22">
      <t>ジギョウショ</t>
    </rPh>
    <phoneticPr fontId="16"/>
  </si>
  <si>
    <t>0136-22-2242</t>
  </si>
  <si>
    <t>一般財団法人北海道電気保安協会 岩内事業所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イワナイ</t>
    </rPh>
    <rPh sb="18" eb="21">
      <t>ジギョウショ</t>
    </rPh>
    <phoneticPr fontId="15"/>
  </si>
  <si>
    <t>045-0023</t>
  </si>
  <si>
    <t>岩内郡岩内町字相生７４番地の２</t>
  </si>
  <si>
    <t>0135-62-6877</t>
  </si>
  <si>
    <t>0135-62-3969</t>
  </si>
  <si>
    <t>一般財団法人北海道電気保安協会 札幌支部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サッポロ</t>
    </rPh>
    <rPh sb="18" eb="20">
      <t>シブ</t>
    </rPh>
    <phoneticPr fontId="16"/>
  </si>
  <si>
    <t>063-0826</t>
  </si>
  <si>
    <t>011-555-5100</t>
  </si>
  <si>
    <t>011-555-5101</t>
  </si>
  <si>
    <t>一般財団法人北海道電気保安協会 滝川事業所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タキカワ</t>
    </rPh>
    <rPh sb="18" eb="21">
      <t>ジギョウショ</t>
    </rPh>
    <phoneticPr fontId="15"/>
  </si>
  <si>
    <t>073-0044</t>
  </si>
  <si>
    <t>滝川市西町１丁目２番１０号</t>
  </si>
  <si>
    <t>0125-22-2050</t>
  </si>
  <si>
    <t>0125-23-6132</t>
  </si>
  <si>
    <t>一般財団法人北海道電気保安協会 岩見沢事業所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9">
      <t>イワミザワ</t>
    </rPh>
    <rPh sb="19" eb="22">
      <t>ジギョウショ</t>
    </rPh>
    <phoneticPr fontId="15"/>
  </si>
  <si>
    <t>068-0025</t>
  </si>
  <si>
    <t>岩見沢市５条西１８丁目３番地</t>
    <rPh sb="12" eb="14">
      <t>バンチ</t>
    </rPh>
    <phoneticPr fontId="16"/>
  </si>
  <si>
    <t>0126-23-4441</t>
  </si>
  <si>
    <t>0126-22-9026</t>
  </si>
  <si>
    <t>一般財団法人北海道電気保安協会 札幌東事業所</t>
  </si>
  <si>
    <t>004-0051</t>
  </si>
  <si>
    <t>011-891-3844</t>
  </si>
  <si>
    <t>011-891-1193</t>
  </si>
  <si>
    <t>一般財団法人北海道電気保安協会 札幌北事業所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サッポロ</t>
    </rPh>
    <rPh sb="18" eb="19">
      <t>キタ</t>
    </rPh>
    <rPh sb="19" eb="22">
      <t>ジギョウショ</t>
    </rPh>
    <phoneticPr fontId="15"/>
  </si>
  <si>
    <t>002-8030</t>
  </si>
  <si>
    <t>011-772-4838</t>
  </si>
  <si>
    <t>011-773-8625</t>
  </si>
  <si>
    <t>一般財団法人北海道電気保安協会 千歳事業所</t>
  </si>
  <si>
    <t>066-0037</t>
  </si>
  <si>
    <t>千歳市新富１丁目２４番１７号</t>
  </si>
  <si>
    <t>0123-26-3337</t>
  </si>
  <si>
    <t>0123-27-3254</t>
  </si>
  <si>
    <t>一般財団法人北海道電気保安協会 釧路支部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クシロ</t>
    </rPh>
    <rPh sb="18" eb="20">
      <t>シブ</t>
    </rPh>
    <phoneticPr fontId="16"/>
  </si>
  <si>
    <t>085-0003</t>
  </si>
  <si>
    <t>釧路市川北町８番３４号</t>
  </si>
  <si>
    <t>0154-22-1615</t>
  </si>
  <si>
    <t>0154-22-7947</t>
  </si>
  <si>
    <t>一般財団法人北海道電気保安協会 中標津事業所</t>
  </si>
  <si>
    <t>086-1126</t>
  </si>
  <si>
    <t>標津郡中標津町西６条北５丁目１番地９</t>
    <rPh sb="7" eb="8">
      <t>ニシ</t>
    </rPh>
    <rPh sb="10" eb="11">
      <t>キタ</t>
    </rPh>
    <phoneticPr fontId="16"/>
  </si>
  <si>
    <t>0153-72-1565</t>
  </si>
  <si>
    <t>0153-72-6191</t>
  </si>
  <si>
    <t>一般財団法人北海道電気保安協会 弟子屈事業所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9">
      <t>テシカガ</t>
    </rPh>
    <rPh sb="19" eb="22">
      <t>ジギョウショ</t>
    </rPh>
    <phoneticPr fontId="16"/>
  </si>
  <si>
    <t>088-3204</t>
  </si>
  <si>
    <t>川上郡弟子屈町朝日１丁目６番１０号</t>
  </si>
  <si>
    <t>015-482-1282</t>
  </si>
  <si>
    <t>015-482-1834</t>
  </si>
  <si>
    <t>一般財団法人北海道電気保安協会 根室事業所</t>
    <rPh sb="16" eb="18">
      <t>ネムロ</t>
    </rPh>
    <rPh sb="18" eb="21">
      <t>ジギョウショ</t>
    </rPh>
    <phoneticPr fontId="16"/>
  </si>
  <si>
    <t>087-0027</t>
  </si>
  <si>
    <t>根室市光和町２丁目６８番地</t>
  </si>
  <si>
    <t>0153-24-6635</t>
  </si>
  <si>
    <t>0153-22-2289</t>
  </si>
  <si>
    <t>一般財団法人北海道電気保安協会 帯広支部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オビヒロ</t>
    </rPh>
    <rPh sb="18" eb="20">
      <t>シブ</t>
    </rPh>
    <phoneticPr fontId="16"/>
  </si>
  <si>
    <t>080-0014</t>
  </si>
  <si>
    <t>帯広市西４条南３丁目１２番地２</t>
  </si>
  <si>
    <t>0155-24-6444</t>
  </si>
  <si>
    <t>0155-25-3402</t>
  </si>
  <si>
    <t>一般財団法人北海道電気保安協会 清水事業所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シミズ</t>
    </rPh>
    <rPh sb="18" eb="21">
      <t>ジギョウショ</t>
    </rPh>
    <phoneticPr fontId="15"/>
  </si>
  <si>
    <t>089-0112</t>
  </si>
  <si>
    <t>上川郡清水町南４条７丁目１０番地１</t>
    <rPh sb="0" eb="3">
      <t>カミカワグン</t>
    </rPh>
    <rPh sb="3" eb="6">
      <t>シミズチョウ</t>
    </rPh>
    <rPh sb="6" eb="7">
      <t>ミナミ</t>
    </rPh>
    <rPh sb="8" eb="9">
      <t>ジョウ</t>
    </rPh>
    <rPh sb="10" eb="12">
      <t>チョウメ</t>
    </rPh>
    <rPh sb="14" eb="16">
      <t>バンチ</t>
    </rPh>
    <phoneticPr fontId="16"/>
  </si>
  <si>
    <t>0156-62-4412</t>
  </si>
  <si>
    <t>0156-62-2845</t>
  </si>
  <si>
    <t>一般財団法人北海道電気保安協会 大樹事業所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タイキ</t>
    </rPh>
    <rPh sb="18" eb="21">
      <t>ジギョウショ</t>
    </rPh>
    <phoneticPr fontId="16"/>
  </si>
  <si>
    <t>089-2134</t>
  </si>
  <si>
    <t>広尾郡大樹町東本通２６番地</t>
  </si>
  <si>
    <t>01558-6-3367</t>
  </si>
  <si>
    <t>01558-6-2955</t>
  </si>
  <si>
    <t>一般財団法人北海道電気保安協会 苫小牧支部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9">
      <t>トマコマイ</t>
    </rPh>
    <rPh sb="19" eb="21">
      <t>シブ</t>
    </rPh>
    <phoneticPr fontId="16"/>
  </si>
  <si>
    <t>053-0032</t>
  </si>
  <si>
    <t>0144-32-2450</t>
  </si>
  <si>
    <t>0144-32-8044</t>
  </si>
  <si>
    <t>一般財団法人北海道電気保安協会 函館支部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ハコダテ</t>
    </rPh>
    <rPh sb="18" eb="20">
      <t>シブ</t>
    </rPh>
    <phoneticPr fontId="16"/>
  </si>
  <si>
    <t>041-0806</t>
  </si>
  <si>
    <t>函館市美原１丁目４０番１４号</t>
  </si>
  <si>
    <t>0138-42-8844</t>
  </si>
  <si>
    <t>0138-45-5887</t>
  </si>
  <si>
    <t>一般財団法人北海道電気保安協会 室蘭事業所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ムロラン</t>
    </rPh>
    <rPh sb="18" eb="21">
      <t>ジギョウショ</t>
    </rPh>
    <phoneticPr fontId="16"/>
  </si>
  <si>
    <t>050-0083</t>
  </si>
  <si>
    <t>室蘭市東町２丁目７番６号</t>
    <rPh sb="3" eb="5">
      <t>ヒガシマチ</t>
    </rPh>
    <rPh sb="6" eb="8">
      <t>チョウメ</t>
    </rPh>
    <rPh sb="9" eb="10">
      <t>バン</t>
    </rPh>
    <rPh sb="11" eb="12">
      <t>ゴウ</t>
    </rPh>
    <phoneticPr fontId="16"/>
  </si>
  <si>
    <t>0143-45-7002</t>
  </si>
  <si>
    <t>0143-44-8071</t>
  </si>
  <si>
    <t>一般財団法人北海道電気保安協会 富川事業所</t>
  </si>
  <si>
    <t>055-0001</t>
  </si>
  <si>
    <t>沙流郡日高町富川北２丁目６番６号</t>
  </si>
  <si>
    <t>01456-2-3123</t>
  </si>
  <si>
    <t>01456-2-2171</t>
  </si>
  <si>
    <t>一般財団法人北海道電気保安協会 浦河事業所</t>
    <rPh sb="16" eb="18">
      <t>ウラカワ</t>
    </rPh>
    <phoneticPr fontId="16"/>
  </si>
  <si>
    <t>057-0025</t>
  </si>
  <si>
    <t>浦河郡浦河町緑町４２番地１９</t>
  </si>
  <si>
    <t>0146-22-5387</t>
  </si>
  <si>
    <t>0146-22-6298</t>
  </si>
  <si>
    <t>一般財団法人北海道電気保安協会 八雲事業所</t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ヤクモ</t>
    </rPh>
    <rPh sb="18" eb="21">
      <t>ジギョウショ</t>
    </rPh>
    <phoneticPr fontId="15"/>
  </si>
  <si>
    <t>049-3101</t>
  </si>
  <si>
    <t>二海郡八雲町元町５６番地の１</t>
  </si>
  <si>
    <t>0137-63-3795</t>
  </si>
  <si>
    <t>0137-62-3644</t>
  </si>
  <si>
    <t>一般財団法人北海道電気保安協会 江差事業所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エサシ</t>
    </rPh>
    <rPh sb="18" eb="21">
      <t>ジギョウショ</t>
    </rPh>
    <phoneticPr fontId="16"/>
  </si>
  <si>
    <t>043-0022</t>
  </si>
  <si>
    <t>檜山郡江差町字伏木戸町４３７番地８</t>
  </si>
  <si>
    <t>0139-52-2699</t>
  </si>
  <si>
    <t>0139-52-5688</t>
  </si>
  <si>
    <t>住所１</t>
    <rPh sb="0" eb="2">
      <t>ジュウショ</t>
    </rPh>
    <phoneticPr fontId="6"/>
  </si>
  <si>
    <t>住所２</t>
    <rPh sb="0" eb="2">
      <t>ジュウショ</t>
    </rPh>
    <phoneticPr fontId="6"/>
  </si>
  <si>
    <t>tel</t>
    <phoneticPr fontId="6"/>
  </si>
  <si>
    <t>fax</t>
    <phoneticPr fontId="6"/>
  </si>
  <si>
    <t>郵便番号</t>
    <rPh sb="0" eb="4">
      <t>ユウビンバンゴウ</t>
    </rPh>
    <phoneticPr fontId="6"/>
  </si>
  <si>
    <t>事業所名</t>
    <rPh sb="0" eb="3">
      <t>ジギョウショ</t>
    </rPh>
    <rPh sb="3" eb="4">
      <t>メイ</t>
    </rPh>
    <phoneticPr fontId="6"/>
  </si>
  <si>
    <t>ソート１</t>
    <phoneticPr fontId="6"/>
  </si>
  <si>
    <t>ソート2</t>
    <phoneticPr fontId="6"/>
  </si>
  <si>
    <t>ID</t>
    <phoneticPr fontId="6"/>
  </si>
  <si>
    <t>名寄市西２条南３丁目１９番地</t>
    <phoneticPr fontId="6"/>
  </si>
  <si>
    <t>札幌市厚別区厚別中央１条４丁目５番５号</t>
    <phoneticPr fontId="6"/>
  </si>
  <si>
    <t>札幌市北区篠路１０条２丁目９番１２号</t>
    <phoneticPr fontId="6"/>
  </si>
  <si>
    <t>苫小牧市緑町1丁目２５番１２号</t>
    <phoneticPr fontId="6"/>
  </si>
  <si>
    <t>・入力内容に間違いが無いか確認してください。【※令和２年度より再発行１件につき1,000円(税別)の手数料が発生します】</t>
    <rPh sb="1" eb="3">
      <t>ニュウリョク</t>
    </rPh>
    <rPh sb="3" eb="5">
      <t>ナイヨウ</t>
    </rPh>
    <rPh sb="6" eb="8">
      <t>マチガ</t>
    </rPh>
    <rPh sb="10" eb="11">
      <t>ナ</t>
    </rPh>
    <rPh sb="13" eb="15">
      <t>カクニン</t>
    </rPh>
    <rPh sb="46" eb="48">
      <t>ゼイベツ</t>
    </rPh>
    <phoneticPr fontId="6"/>
  </si>
  <si>
    <t>希望納期※3</t>
    <rPh sb="0" eb="4">
      <t>キボウノウキ</t>
    </rPh>
    <phoneticPr fontId="11"/>
  </si>
  <si>
    <t>☐　 試料ビン番号通りに試料と廃棄物が分別されているか
☐　 サンプルが廃棄物袋に同梱されていないか
☐ 　廃棄物以外に油の付着が無いか　　　　　　　　　　　　　　　　　　　　　　　　　　　　　　　　　　　　　　　　　　　　　　　　　　　　　　　　　　　　　　　</t>
    <rPh sb="12" eb="14">
      <t>シリョウ</t>
    </rPh>
    <rPh sb="39" eb="40">
      <t>フクロ</t>
    </rPh>
    <phoneticPr fontId="11"/>
  </si>
  <si>
    <t>ページ数</t>
    <rPh sb="3" eb="4">
      <t>スウ</t>
    </rPh>
    <phoneticPr fontId="6"/>
  </si>
  <si>
    <t>検体数</t>
    <rPh sb="0" eb="2">
      <t>ケンタイ</t>
    </rPh>
    <rPh sb="2" eb="3">
      <t>スウ</t>
    </rPh>
    <phoneticPr fontId="6"/>
  </si>
  <si>
    <t>総ページ数</t>
    <rPh sb="0" eb="1">
      <t>ソウ</t>
    </rPh>
    <rPh sb="4" eb="5">
      <t>スウ</t>
    </rPh>
    <phoneticPr fontId="6"/>
  </si>
  <si>
    <r>
      <t xml:space="preserve">種別
</t>
    </r>
    <r>
      <rPr>
        <sz val="8"/>
        <rFont val="ＭＳ Ｐゴシック"/>
        <family val="3"/>
        <charset val="128"/>
      </rPr>
      <t>(ｺﾝﾃﾞﾝｻ、変圧器等)</t>
    </r>
    <rPh sb="0" eb="2">
      <t>シュベツ</t>
    </rPh>
    <rPh sb="11" eb="14">
      <t>ヘンアツキ</t>
    </rPh>
    <rPh sb="14" eb="15">
      <t>トウ</t>
    </rPh>
    <phoneticPr fontId="11"/>
  </si>
  <si>
    <r>
      <t xml:space="preserve">備考
</t>
    </r>
    <r>
      <rPr>
        <sz val="8"/>
        <rFont val="ＭＳ Ｐゴシック"/>
        <family val="3"/>
        <charset val="128"/>
      </rPr>
      <t>（報告書記載）</t>
    </r>
    <rPh sb="0" eb="2">
      <t>ビコウ</t>
    </rPh>
    <rPh sb="4" eb="7">
      <t>ホウコクショ</t>
    </rPh>
    <rPh sb="7" eb="9">
      <t>キサイ</t>
    </rPh>
    <phoneticPr fontId="11"/>
  </si>
  <si>
    <r>
      <t xml:space="preserve">備考
</t>
    </r>
    <r>
      <rPr>
        <sz val="8"/>
        <rFont val="ＭＳ Ｐゴシック"/>
        <family val="3"/>
        <charset val="128"/>
      </rPr>
      <t>（報告書記載無し）</t>
    </r>
    <rPh sb="0" eb="2">
      <t>ビコウ</t>
    </rPh>
    <rPh sb="4" eb="7">
      <t>ホウコクショ</t>
    </rPh>
    <rPh sb="7" eb="9">
      <t>キサイ</t>
    </rPh>
    <rPh sb="9" eb="10">
      <t>ナ</t>
    </rPh>
    <phoneticPr fontId="11"/>
  </si>
  <si>
    <t>※報告書宛名は１行当り１６文字以内、最大３行まで</t>
    <rPh sb="1" eb="4">
      <t>ホウコクショ</t>
    </rPh>
    <rPh sb="4" eb="6">
      <t>アテナ</t>
    </rPh>
    <rPh sb="8" eb="9">
      <t>ギョウ</t>
    </rPh>
    <rPh sb="9" eb="10">
      <t>アタ</t>
    </rPh>
    <rPh sb="13" eb="15">
      <t>モジ</t>
    </rPh>
    <rPh sb="15" eb="17">
      <t>イナイ</t>
    </rPh>
    <rPh sb="18" eb="20">
      <t>サイダイ</t>
    </rPh>
    <rPh sb="21" eb="22">
      <t>ギョウ</t>
    </rPh>
    <phoneticPr fontId="6"/>
  </si>
  <si>
    <t>※業務名は１行当り１６文字以内、最大３行まで</t>
    <rPh sb="1" eb="4">
      <t>ギョウムメイ</t>
    </rPh>
    <phoneticPr fontId="6"/>
  </si>
  <si>
    <t>備考（請求書記載）</t>
    <rPh sb="0" eb="2">
      <t>ビコウ</t>
    </rPh>
    <rPh sb="3" eb="6">
      <t>セイキュウショ</t>
    </rPh>
    <rPh sb="6" eb="8">
      <t>キサイ</t>
    </rPh>
    <phoneticPr fontId="6"/>
  </si>
  <si>
    <t>注文番号：物福田 185918</t>
    <rPh sb="0" eb="2">
      <t>チュウモン</t>
    </rPh>
    <rPh sb="2" eb="4">
      <t>バンゴウ</t>
    </rPh>
    <rPh sb="5" eb="6">
      <t>ブツ</t>
    </rPh>
    <rPh sb="6" eb="8">
      <t>フクダ</t>
    </rPh>
    <phoneticPr fontId="6"/>
  </si>
  <si>
    <t>工事･注文番号等
（請求書記載）</t>
    <rPh sb="0" eb="2">
      <t>コウジ</t>
    </rPh>
    <rPh sb="3" eb="5">
      <t>チュウモン</t>
    </rPh>
    <rPh sb="5" eb="7">
      <t>バンゴウ</t>
    </rPh>
    <rPh sb="7" eb="8">
      <t>トウ</t>
    </rPh>
    <rPh sb="10" eb="13">
      <t>セイキュウショ</t>
    </rPh>
    <rPh sb="13" eb="15">
      <t>キサイ</t>
    </rPh>
    <phoneticPr fontId="11"/>
  </si>
  <si>
    <t>P C B 分 析 銘 板 リ ス ト</t>
  </si>
  <si>
    <t>30</t>
    <phoneticPr fontId="6"/>
  </si>
  <si>
    <t>4μF</t>
  </si>
  <si>
    <t>50kvar</t>
    <phoneticPr fontId="6"/>
  </si>
  <si>
    <t>電子ファイルは弊社に分析試料が到着する前にメールして下さい。</t>
    <phoneticPr fontId="6"/>
  </si>
  <si>
    <t>札幌市西区発寒６条１２丁目６番１１号</t>
    <rPh sb="0" eb="3">
      <t>サッポロシ</t>
    </rPh>
    <rPh sb="3" eb="4">
      <t>ニシ</t>
    </rPh>
    <rPh sb="4" eb="5">
      <t>ク</t>
    </rPh>
    <rPh sb="5" eb="7">
      <t>ハッサム</t>
    </rPh>
    <rPh sb="8" eb="9">
      <t>ジョウ</t>
    </rPh>
    <rPh sb="11" eb="13">
      <t>チョウメ</t>
    </rPh>
    <rPh sb="14" eb="15">
      <t>バン</t>
    </rPh>
    <rPh sb="17" eb="18">
      <t>ゴウ</t>
    </rPh>
    <phoneticPr fontId="6"/>
  </si>
  <si>
    <t>011-555-1651</t>
  </si>
  <si>
    <t>一般財団法人北海道電気保安協会 札幌支部第２事業部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6" eb="18">
      <t>サッポロ</t>
    </rPh>
    <rPh sb="18" eb="20">
      <t>シブ</t>
    </rPh>
    <rPh sb="20" eb="21">
      <t>ダイ</t>
    </rPh>
    <rPh sb="22" eb="25">
      <t>ジギョウブ</t>
    </rPh>
    <phoneticPr fontId="16"/>
  </si>
  <si>
    <t>064-0914</t>
  </si>
  <si>
    <t>札幌市中央区南１４条西９丁目３番６号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2" eb="14">
      <t>チョウメ</t>
    </rPh>
    <rPh sb="15" eb="16">
      <t>バン</t>
    </rPh>
    <rPh sb="17" eb="18">
      <t>ゴウ</t>
    </rPh>
    <phoneticPr fontId="6"/>
  </si>
  <si>
    <t>044-0006</t>
    <phoneticPr fontId="6"/>
  </si>
  <si>
    <t>虻田郡倶知安町北６条東４丁目７番１号</t>
    <rPh sb="10" eb="11">
      <t>ヒガシ</t>
    </rPh>
    <phoneticPr fontId="6"/>
  </si>
  <si>
    <t>0136-23-3936</t>
    <phoneticPr fontId="6"/>
  </si>
  <si>
    <t>y-arikawa@f-suimon.co.jp</t>
    <phoneticPr fontId="6"/>
  </si>
  <si>
    <t>※５営業日は検体当り８０００円（税別）追加料金が加算されます。</t>
    <phoneticPr fontId="6"/>
  </si>
  <si>
    <t>V1.06</t>
    <phoneticPr fontId="6"/>
  </si>
  <si>
    <t>・ＰＣＢ濃度が0.5mg/kgを超過した絶縁油のサンプルは、分析後返却させて頂きます。</t>
    <rPh sb="4" eb="6">
      <t>ノウド</t>
    </rPh>
    <rPh sb="16" eb="18">
      <t>チョウカ</t>
    </rPh>
    <rPh sb="20" eb="23">
      <t>ゼツエンユ</t>
    </rPh>
    <rPh sb="30" eb="32">
      <t>ブンセキ</t>
    </rPh>
    <rPh sb="32" eb="33">
      <t>ゴ</t>
    </rPh>
    <rPh sb="33" eb="35">
      <t>ヘンキャク</t>
    </rPh>
    <rPh sb="38" eb="39">
      <t>イタダ</t>
    </rPh>
    <phoneticPr fontId="3"/>
  </si>
  <si>
    <t>↓忘れずに入力</t>
    <rPh sb="1" eb="2">
      <t>ワス</t>
    </rPh>
    <rPh sb="5" eb="7">
      <t>ニュウリョク</t>
    </rPh>
    <phoneticPr fontId="6"/>
  </si>
  <si>
    <t>〒001-0024　札幌市北区北24条西15丁目2-5　（株）福田水文センター　蟻川　宛（必ず送リ状にご記載下さい）
　　　email : y-arikawa@f-suimon.co.jp  　　TEL 011-736-2371  　FAX 011-736-2393</t>
    <rPh sb="40" eb="42">
      <t>アリカワ</t>
    </rPh>
    <rPh sb="45" eb="46">
      <t>カナラ</t>
    </rPh>
    <rPh sb="52" eb="55">
      <t>キサイクダ</t>
    </rPh>
    <phoneticPr fontId="11"/>
  </si>
  <si>
    <t>株式会社 福田水文センター　TEL : 011-736-2371　蟻川　裕陽</t>
    <rPh sb="0" eb="4">
      <t>カブ</t>
    </rPh>
    <rPh sb="5" eb="7">
      <t>フクダ</t>
    </rPh>
    <rPh sb="7" eb="9">
      <t>スイモン</t>
    </rPh>
    <phoneticPr fontId="6"/>
  </si>
  <si>
    <t xml:space="preserve">   ただし多検体や繁忙期のご依頼の場合は，ご希望に添えないことがありますので，ご了承ください。</t>
    <rPh sb="6" eb="7">
      <t>タ</t>
    </rPh>
    <rPh sb="7" eb="9">
      <t>ケンタイ</t>
    </rPh>
    <rPh sb="10" eb="12">
      <t>ハンボウ</t>
    </rPh>
    <rPh sb="12" eb="13">
      <t>キ</t>
    </rPh>
    <rPh sb="15" eb="17">
      <t>イライ</t>
    </rPh>
    <rPh sb="18" eb="20">
      <t>バアイ</t>
    </rPh>
    <rPh sb="23" eb="25">
      <t>キボウ</t>
    </rPh>
    <rPh sb="26" eb="27">
      <t>ソ</t>
    </rPh>
    <rPh sb="41" eb="43">
      <t>リョウショウ</t>
    </rPh>
    <phoneticPr fontId="3"/>
  </si>
  <si>
    <t>※1 記載が無ければ“絶縁油中のＰＣＢ分析”とします。
※2 分析料金には２部まで含みます。追加発行は１部１００円（税別）
※3 ５営業日は検体当り８０００円（税別）追加料金が加算されます。</t>
    <rPh sb="38" eb="39">
      <t>ブ</t>
    </rPh>
    <rPh sb="66" eb="69">
      <t>エイギョウビ</t>
    </rPh>
    <rPh sb="70" eb="72">
      <t>ケンタイ</t>
    </rPh>
    <rPh sb="72" eb="73">
      <t>アタ</t>
    </rPh>
    <rPh sb="78" eb="79">
      <t>エン</t>
    </rPh>
    <rPh sb="80" eb="82">
      <t>ゼイベツ</t>
    </rPh>
    <rPh sb="83" eb="85">
      <t>ツイカ</t>
    </rPh>
    <rPh sb="85" eb="87">
      <t>リョウキン</t>
    </rPh>
    <rPh sb="88" eb="90">
      <t>カサン</t>
    </rPh>
    <phoneticPr fontId="11"/>
  </si>
  <si>
    <t>y-arikawa@f-suimon.co.jp</t>
    <phoneticPr fontId="6"/>
  </si>
  <si>
    <t>〒XXX-XXXX ○○市○○区○○条○○丁目○－○</t>
    <phoneticPr fontId="6"/>
  </si>
  <si>
    <t>分析　太郎</t>
    <rPh sb="0" eb="2">
      <t>ブンセキ</t>
    </rPh>
    <rPh sb="3" eb="5">
      <t>タロウ</t>
    </rPh>
    <phoneticPr fontId="6"/>
  </si>
  <si>
    <t>○○部</t>
    <rPh sb="2" eb="3">
      <t>ブ</t>
    </rPh>
    <phoneticPr fontId="6"/>
  </si>
  <si>
    <t>XXX-XXX-XXX</t>
    <phoneticPr fontId="6"/>
  </si>
  <si>
    <t>○-○○○○@○○○○.co.jp</t>
    <phoneticPr fontId="6"/>
  </si>
  <si>
    <t>○○○市長　</t>
    <rPh sb="3" eb="5">
      <t>シチョウ</t>
    </rPh>
    <phoneticPr fontId="6"/>
  </si>
  <si>
    <t>一般財団法人北海道電気保安協会 ○○支部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デンキ</t>
    </rPh>
    <rPh sb="11" eb="13">
      <t>ホアン</t>
    </rPh>
    <rPh sb="13" eb="15">
      <t>キョウカイ</t>
    </rPh>
    <rPh sb="18" eb="20">
      <t>シブ</t>
    </rPh>
    <phoneticPr fontId="6"/>
  </si>
  <si>
    <t>このシートは印刷せず、該当する「銘板リスト（1）～」シートを印刷し試料に同梱して下さい</t>
    <rPh sb="6" eb="8">
      <t>インサツ</t>
    </rPh>
    <rPh sb="16" eb="18">
      <t>メイバン</t>
    </rPh>
    <rPh sb="30" eb="32">
      <t>インサツ</t>
    </rPh>
    <rPh sb="33" eb="35">
      <t>シリョウ</t>
    </rPh>
    <rPh sb="36" eb="38">
      <t>ドウコン</t>
    </rPh>
    <rPh sb="40" eb="41">
      <t>クダ</t>
    </rPh>
    <phoneticPr fontId="6"/>
  </si>
  <si>
    <r>
      <t>〒001-0024　札幌市北区北24条西15丁目2-5　（株）福田水文センター　蟻川　宛</t>
    </r>
    <r>
      <rPr>
        <b/>
        <sz val="8"/>
        <color rgb="FFFF0000"/>
        <rFont val="ＭＳ Ｐゴシック"/>
        <family val="3"/>
        <charset val="128"/>
      </rPr>
      <t>（必ず送リ状にご記載下さい）</t>
    </r>
    <r>
      <rPr>
        <sz val="8"/>
        <rFont val="ＭＳ Ｐゴシック"/>
        <family val="3"/>
        <charset val="128"/>
      </rPr>
      <t xml:space="preserve">
　　　email : y-arikawa@f-suimon.co.jp  　　TEL 011-736-2371  　FAX 011-736-2393</t>
    </r>
    <rPh sb="40" eb="42">
      <t>アリカワ</t>
    </rPh>
    <rPh sb="45" eb="46">
      <t>カナラ</t>
    </rPh>
    <rPh sb="52" eb="55">
      <t>キサイクダ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</si>
</sst>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8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2" borderId="14" xfId="0" applyNumberFormat="1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1" xfId="0" applyFill="1" applyBorder="1">
      <alignment vertical="center"/>
    </xf>
    <xf numFmtId="0" fontId="12" fillId="0" borderId="0" xfId="2" applyFont="1" applyAlignment="1">
      <alignment horizontal="left" vertical="center"/>
    </xf>
    <xf numFmtId="49" fontId="0" fillId="2" borderId="29" xfId="0" applyNumberFormat="1" applyFill="1" applyBorder="1" applyAlignment="1">
      <alignment horizontal="left" vertical="center"/>
    </xf>
    <xf numFmtId="0" fontId="8" fillId="0" borderId="0" xfId="2" applyAlignment="1">
      <alignment vertical="center"/>
    </xf>
    <xf numFmtId="177" fontId="0" fillId="0" borderId="0" xfId="0" applyNumberFormat="1">
      <alignment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top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3">
      <alignment vertical="center"/>
    </xf>
    <xf numFmtId="49" fontId="0" fillId="0" borderId="42" xfId="0" applyNumberFormat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8" fillId="4" borderId="0" xfId="2" applyFill="1" applyAlignment="1">
      <alignment vertical="center"/>
    </xf>
    <xf numFmtId="0" fontId="12" fillId="0" borderId="34" xfId="2" applyFont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Protection="1">
      <alignment vertical="center"/>
      <protection locked="0"/>
    </xf>
    <xf numFmtId="176" fontId="0" fillId="2" borderId="14" xfId="0" applyNumberFormat="1" applyFill="1" applyBorder="1" applyAlignment="1" applyProtection="1">
      <alignment horizontal="center" vertical="center"/>
      <protection locked="0"/>
    </xf>
    <xf numFmtId="49" fontId="0" fillId="5" borderId="14" xfId="0" applyNumberFormat="1" applyFill="1" applyBorder="1" applyProtection="1">
      <alignment vertical="center"/>
      <protection locked="0"/>
    </xf>
    <xf numFmtId="176" fontId="0" fillId="5" borderId="14" xfId="0" applyNumberFormat="1" applyFill="1" applyBorder="1" applyAlignment="1" applyProtection="1">
      <alignment horizontal="center" vertical="center"/>
      <protection locked="0"/>
    </xf>
    <xf numFmtId="0" fontId="0" fillId="6" borderId="2" xfId="0" applyFill="1" applyBorder="1">
      <alignment vertical="center"/>
    </xf>
    <xf numFmtId="0" fontId="0" fillId="6" borderId="1" xfId="0" applyFill="1" applyBorder="1">
      <alignment vertical="center"/>
    </xf>
    <xf numFmtId="0" fontId="0" fillId="5" borderId="1" xfId="0" applyFill="1" applyBorder="1">
      <alignment vertical="center"/>
    </xf>
    <xf numFmtId="0" fontId="8" fillId="0" borderId="0" xfId="2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49" fontId="0" fillId="5" borderId="14" xfId="0" applyNumberFormat="1" applyFill="1" applyBorder="1">
      <alignment vertical="center"/>
    </xf>
    <xf numFmtId="176" fontId="0" fillId="5" borderId="14" xfId="0" applyNumberFormat="1" applyFill="1" applyBorder="1" applyAlignment="1">
      <alignment horizontal="center" vertical="center"/>
    </xf>
    <xf numFmtId="0" fontId="9" fillId="7" borderId="0" xfId="2" applyFont="1" applyFill="1" applyAlignment="1">
      <alignment horizontal="left" vertical="center"/>
    </xf>
    <xf numFmtId="0" fontId="9" fillId="7" borderId="0" xfId="2" applyFont="1" applyFill="1" applyAlignment="1">
      <alignment vertical="center"/>
    </xf>
    <xf numFmtId="0" fontId="8" fillId="7" borderId="0" xfId="2" applyFill="1" applyAlignment="1">
      <alignment vertical="center"/>
    </xf>
    <xf numFmtId="0" fontId="8" fillId="7" borderId="0" xfId="2" applyFill="1" applyAlignment="1">
      <alignment horizontal="left" vertical="center"/>
    </xf>
    <xf numFmtId="0" fontId="8" fillId="7" borderId="0" xfId="2" applyFill="1" applyAlignment="1">
      <alignment horizontal="left" vertical="center" wrapText="1"/>
    </xf>
    <xf numFmtId="0" fontId="8" fillId="7" borderId="0" xfId="2" applyFill="1" applyAlignment="1">
      <alignment vertical="center" wrapText="1"/>
    </xf>
    <xf numFmtId="0" fontId="12" fillId="7" borderId="0" xfId="2" applyFont="1" applyFill="1" applyAlignment="1">
      <alignment horizontal="left" vertical="center"/>
    </xf>
    <xf numFmtId="0" fontId="12" fillId="7" borderId="0" xfId="2" applyFont="1" applyFill="1" applyAlignment="1">
      <alignment vertical="center"/>
    </xf>
    <xf numFmtId="0" fontId="12" fillId="7" borderId="0" xfId="2" applyFont="1" applyFill="1" applyAlignment="1">
      <alignment horizontal="left" vertical="center" wrapText="1"/>
    </xf>
    <xf numFmtId="0" fontId="12" fillId="7" borderId="0" xfId="2" applyFont="1" applyFill="1" applyAlignment="1">
      <alignment vertical="center" wrapText="1"/>
    </xf>
    <xf numFmtId="0" fontId="0" fillId="7" borderId="0" xfId="0" applyFill="1">
      <alignment vertical="center"/>
    </xf>
    <xf numFmtId="0" fontId="8" fillId="7" borderId="0" xfId="2" applyFill="1" applyAlignment="1">
      <alignment horizontal="center" vertical="center"/>
    </xf>
    <xf numFmtId="0" fontId="0" fillId="0" borderId="11" xfId="0" applyBorder="1">
      <alignment vertical="center"/>
    </xf>
    <xf numFmtId="0" fontId="0" fillId="4" borderId="0" xfId="0" applyFill="1">
      <alignment vertical="center"/>
    </xf>
    <xf numFmtId="0" fontId="0" fillId="2" borderId="29" xfId="0" applyFill="1" applyBorder="1" applyAlignment="1" applyProtection="1">
      <alignment horizontal="left" vertical="center"/>
      <protection locked="0"/>
    </xf>
    <xf numFmtId="0" fontId="12" fillId="0" borderId="38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/>
    </xf>
    <xf numFmtId="0" fontId="8" fillId="8" borderId="0" xfId="2" applyFill="1" applyAlignment="1">
      <alignment horizontal="left" vertical="center" wrapText="1"/>
    </xf>
    <xf numFmtId="0" fontId="20" fillId="7" borderId="0" xfId="2" applyFont="1" applyFill="1" applyAlignment="1">
      <alignment horizontal="left" vertical="center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top"/>
    </xf>
    <xf numFmtId="0" fontId="8" fillId="8" borderId="0" xfId="2" applyFill="1" applyAlignment="1" applyProtection="1">
      <alignment horizontal="left" vertical="center" wrapText="1"/>
      <protection locked="0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176" fontId="24" fillId="0" borderId="1" xfId="2" applyNumberFormat="1" applyFont="1" applyBorder="1" applyAlignment="1">
      <alignment horizontal="center" vertical="center" wrapText="1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 shrinkToFit="1"/>
    </xf>
    <xf numFmtId="0" fontId="10" fillId="0" borderId="0" xfId="2" applyFont="1" applyAlignment="1">
      <alignment horizontal="right" vertical="center" indent="10"/>
    </xf>
    <xf numFmtId="0" fontId="10" fillId="0" borderId="11" xfId="2" applyFont="1" applyBorder="1" applyAlignment="1">
      <alignment horizontal="right" vertical="center" indent="10"/>
    </xf>
    <xf numFmtId="0" fontId="18" fillId="0" borderId="0" xfId="2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0" fillId="2" borderId="15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0" fillId="3" borderId="13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49" fontId="13" fillId="2" borderId="26" xfId="3" applyNumberFormat="1" applyFill="1" applyBorder="1" applyAlignment="1" applyProtection="1">
      <alignment horizontal="left" vertical="center"/>
      <protection locked="0"/>
    </xf>
    <xf numFmtId="49" fontId="0" fillId="2" borderId="27" xfId="0" applyNumberFormat="1" applyFill="1" applyBorder="1" applyAlignment="1" applyProtection="1">
      <alignment horizontal="left" vertical="center"/>
      <protection locked="0"/>
    </xf>
    <xf numFmtId="49" fontId="0" fillId="2" borderId="28" xfId="0" applyNumberFormat="1" applyFill="1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2" borderId="29" xfId="0" applyNumberFormat="1" applyFill="1" applyBorder="1" applyAlignment="1" applyProtection="1">
      <alignment horizontal="center" vertical="center"/>
      <protection locked="0"/>
    </xf>
    <xf numFmtId="177" fontId="0" fillId="2" borderId="31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49" fontId="0" fillId="2" borderId="18" xfId="0" applyNumberFormat="1" applyFill="1" applyBorder="1" applyAlignment="1" applyProtection="1">
      <alignment horizontal="left" vertical="center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49" fontId="0" fillId="2" borderId="20" xfId="0" applyNumberFormat="1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6" borderId="13" xfId="0" applyNumberFormat="1" applyFill="1" applyBorder="1" applyAlignment="1">
      <alignment horizontal="center" vertical="center"/>
    </xf>
    <xf numFmtId="177" fontId="0" fillId="6" borderId="6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42" xfId="0" applyNumberFormat="1" applyFill="1" applyBorder="1" applyAlignment="1" applyProtection="1">
      <alignment horizontal="left" vertical="center"/>
      <protection locked="0"/>
    </xf>
    <xf numFmtId="49" fontId="0" fillId="2" borderId="15" xfId="0" applyNumberFormat="1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19" xfId="0" applyNumberForma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 vertical="center"/>
    </xf>
    <xf numFmtId="49" fontId="0" fillId="2" borderId="21" xfId="0" applyNumberFormat="1" applyFill="1" applyBorder="1" applyAlignment="1">
      <alignment horizontal="left" vertical="center"/>
    </xf>
    <xf numFmtId="49" fontId="0" fillId="2" borderId="22" xfId="0" applyNumberFormat="1" applyFill="1" applyBorder="1" applyAlignment="1">
      <alignment horizontal="left" vertical="center"/>
    </xf>
    <xf numFmtId="49" fontId="0" fillId="2" borderId="23" xfId="0" applyNumberFormat="1" applyFill="1" applyBorder="1" applyAlignment="1">
      <alignment horizontal="left" vertical="center"/>
    </xf>
    <xf numFmtId="49" fontId="0" fillId="2" borderId="24" xfId="0" applyNumberFormat="1" applyFill="1" applyBorder="1" applyAlignment="1">
      <alignment horizontal="left" vertical="center"/>
    </xf>
    <xf numFmtId="49" fontId="0" fillId="2" borderId="25" xfId="0" applyNumberFormat="1" applyFill="1" applyBorder="1" applyAlignment="1">
      <alignment horizontal="left" vertical="center"/>
    </xf>
    <xf numFmtId="49" fontId="0" fillId="2" borderId="26" xfId="0" applyNumberFormat="1" applyFill="1" applyBorder="1" applyAlignment="1">
      <alignment horizontal="left" vertical="center"/>
    </xf>
    <xf numFmtId="49" fontId="0" fillId="2" borderId="27" xfId="0" applyNumberFormat="1" applyFill="1" applyBorder="1" applyAlignment="1">
      <alignment horizontal="left" vertical="center"/>
    </xf>
    <xf numFmtId="49" fontId="0" fillId="2" borderId="28" xfId="0" applyNumberFormat="1" applyFill="1" applyBorder="1" applyAlignment="1">
      <alignment horizontal="left" vertical="center"/>
    </xf>
    <xf numFmtId="49" fontId="13" fillId="2" borderId="26" xfId="3" applyNumberFormat="1" applyFill="1" applyBorder="1" applyAlignment="1">
      <alignment horizontal="left" vertical="center"/>
    </xf>
    <xf numFmtId="177" fontId="0" fillId="2" borderId="29" xfId="0" applyNumberFormat="1" applyFill="1" applyBorder="1" applyAlignment="1">
      <alignment horizontal="center" vertical="center"/>
    </xf>
    <xf numFmtId="177" fontId="0" fillId="2" borderId="31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 shrinkToFit="1"/>
    </xf>
    <xf numFmtId="0" fontId="19" fillId="0" borderId="3" xfId="2" applyFont="1" applyBorder="1" applyAlignment="1">
      <alignment vertical="center" shrinkToFit="1"/>
    </xf>
    <xf numFmtId="0" fontId="19" fillId="0" borderId="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textRotation="255" wrapText="1"/>
    </xf>
    <xf numFmtId="0" fontId="12" fillId="0" borderId="13" xfId="2" applyFont="1" applyBorder="1" applyAlignment="1">
      <alignment horizontal="center" vertical="center" textRotation="255" wrapText="1"/>
    </xf>
    <xf numFmtId="0" fontId="12" fillId="0" borderId="6" xfId="2" applyFont="1" applyBorder="1" applyAlignment="1">
      <alignment horizontal="center" vertical="center" textRotation="255" wrapText="1"/>
    </xf>
    <xf numFmtId="0" fontId="18" fillId="0" borderId="3" xfId="2" applyFont="1" applyBorder="1" applyAlignment="1">
      <alignment horizontal="left" vertical="center" shrinkToFit="1"/>
    </xf>
    <xf numFmtId="0" fontId="18" fillId="0" borderId="4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/>
    </xf>
    <xf numFmtId="0" fontId="8" fillId="0" borderId="0" xfId="2" applyAlignment="1">
      <alignment horizontal="center"/>
    </xf>
    <xf numFmtId="0" fontId="8" fillId="0" borderId="11" xfId="2" applyBorder="1" applyAlignment="1">
      <alignment horizontal="center"/>
    </xf>
    <xf numFmtId="0" fontId="24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left" vertical="center" wrapText="1" indent="1"/>
    </xf>
    <xf numFmtId="0" fontId="7" fillId="0" borderId="4" xfId="2" applyFont="1" applyBorder="1" applyAlignment="1">
      <alignment horizontal="left" vertical="center" wrapText="1" indent="1"/>
    </xf>
    <xf numFmtId="0" fontId="18" fillId="0" borderId="38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17" fillId="0" borderId="37" xfId="2" applyFont="1" applyBorder="1" applyAlignment="1">
      <alignment vertical="top" wrapText="1"/>
    </xf>
    <xf numFmtId="0" fontId="17" fillId="0" borderId="11" xfId="2" applyFont="1" applyBorder="1" applyAlignment="1">
      <alignment vertical="top"/>
    </xf>
  </cellXfs>
  <cellStyles count="4">
    <cellStyle name="ハイパーリンク" xfId="3" builtinId="8"/>
    <cellStyle name="標準" xfId="0" builtinId="0"/>
    <cellStyle name="標準 2" xfId="1" xr:uid="{3F8489C7-C34E-45AA-92A6-8C9140BA7E77}"/>
    <cellStyle name="標準 3" xfId="2" xr:uid="{1DD3032D-B574-453D-8E8C-D3D047888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0" dropStyle="combo" dx="22" fmlaLink="住所設定!$AB$3" fmlaRange="住所設定!$C$5:$C$48" sel="33" val="2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</xdr:row>
          <xdr:rowOff>0</xdr:rowOff>
        </xdr:from>
        <xdr:to>
          <xdr:col>8</xdr:col>
          <xdr:colOff>9525</xdr:colOff>
          <xdr:row>2</xdr:row>
          <xdr:rowOff>85725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123825</xdr:colOff>
      <xdr:row>23</xdr:row>
      <xdr:rowOff>104774</xdr:rowOff>
    </xdr:from>
    <xdr:to>
      <xdr:col>13</xdr:col>
      <xdr:colOff>885825</xdr:colOff>
      <xdr:row>27</xdr:row>
      <xdr:rowOff>209549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010775" y="5724524"/>
          <a:ext cx="5524500" cy="10572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入力した銘板情報は自動的に銘板リスト（１）～（９）に反映されます。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銘板リストは読み合わせ等に使用してください。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電子ファイルは弊社に分析試料が到着する前にメールして下さい。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銘板リストは印刷し、分析試料に同梱して弊社へお送り下さい。</a:t>
          </a:r>
        </a:p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1000125</xdr:colOff>
      <xdr:row>23</xdr:row>
      <xdr:rowOff>28575</xdr:rowOff>
    </xdr:from>
    <xdr:to>
      <xdr:col>14</xdr:col>
      <xdr:colOff>1000125</xdr:colOff>
      <xdr:row>28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696450" y="5648325"/>
          <a:ext cx="7143750" cy="12192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1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※</a:t>
          </a:r>
          <a:r>
            <a:rPr kumimoji="1" lang="ja-JP" altLang="en-US" sz="101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　入力した銘板情報は自動的に銘板リスト（１）～（９）に反映されます。</a:t>
          </a:r>
          <a:endParaRPr kumimoji="1" lang="en-US" altLang="ja-JP" sz="1010" baseline="0">
            <a:ln>
              <a:solidFill>
                <a:schemeClr val="accent5">
                  <a:lumMod val="75000"/>
                </a:schemeClr>
              </a:solidFill>
            </a:ln>
            <a:solidFill>
              <a:srgbClr val="00B0F0"/>
            </a:solidFill>
          </a:endParaRPr>
        </a:p>
        <a:p>
          <a:pPr algn="l"/>
          <a:r>
            <a:rPr kumimoji="1" lang="ja-JP" altLang="en-US" sz="101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　　銘板リストは印刷し、分析試料に同梱して弊社へお送り下さい。</a:t>
          </a:r>
          <a:endParaRPr kumimoji="1" lang="en-US" altLang="ja-JP" sz="1010" baseline="0">
            <a:ln>
              <a:solidFill>
                <a:schemeClr val="accent5">
                  <a:lumMod val="75000"/>
                </a:schemeClr>
              </a:solidFill>
            </a:ln>
            <a:solidFill>
              <a:srgbClr val="00B0F0"/>
            </a:solidFill>
          </a:endParaRPr>
        </a:p>
        <a:p>
          <a:pPr algn="l"/>
          <a:r>
            <a:rPr kumimoji="1" lang="ja-JP" altLang="en-US" sz="101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　　また、電子ファイルはほくでん情報テクノロジー株式会社が提供するサービス</a:t>
          </a:r>
          <a:endParaRPr kumimoji="1" lang="en-US" altLang="ja-JP" sz="1010" baseline="0">
            <a:ln>
              <a:solidFill>
                <a:schemeClr val="accent5">
                  <a:lumMod val="75000"/>
                </a:schemeClr>
              </a:solidFill>
            </a:ln>
            <a:solidFill>
              <a:srgbClr val="00B0F0"/>
            </a:solidFill>
          </a:endParaRPr>
        </a:p>
        <a:p>
          <a:pPr algn="l"/>
          <a:r>
            <a:rPr kumimoji="1" lang="ja-JP" altLang="en-US" sz="101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　「ＨＧＩＮオンラインストレージサービス」を利用し弊社に分析試料が到着する前にメールして下さい。</a:t>
          </a:r>
          <a:endParaRPr kumimoji="1" lang="en-US" altLang="ja-JP" sz="1010" baseline="0">
            <a:ln>
              <a:solidFill>
                <a:schemeClr val="accent5">
                  <a:lumMod val="75000"/>
                </a:schemeClr>
              </a:solidFill>
            </a:ln>
            <a:solidFill>
              <a:srgbClr val="00B0F0"/>
            </a:solidFill>
          </a:endParaRPr>
        </a:p>
        <a:p>
          <a:pPr algn="l"/>
          <a:r>
            <a:rPr kumimoji="1" lang="ja-JP" altLang="en-US" sz="101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　　</a:t>
          </a:r>
          <a:r>
            <a:rPr kumimoji="1" lang="ja-JP" altLang="en-US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ファイル名の付け方（例）：★</a:t>
          </a:r>
          <a:r>
            <a:rPr kumimoji="1" lang="en-US" altLang="ja-JP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PCB</a:t>
          </a:r>
          <a:r>
            <a:rPr kumimoji="1" lang="ja-JP" altLang="en-US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分析依頼書（電気保安協会）</a:t>
          </a:r>
          <a:r>
            <a:rPr kumimoji="1" lang="en-US" altLang="ja-JP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【</a:t>
          </a:r>
          <a:r>
            <a:rPr kumimoji="1" lang="ja-JP" altLang="en-US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札幌支部第２事業部</a:t>
          </a:r>
          <a:r>
            <a:rPr kumimoji="1" lang="en-US" altLang="ja-JP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】【</a:t>
          </a:r>
          <a:r>
            <a:rPr kumimoji="1" lang="ja-JP" altLang="en-US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担当：保安太郎</a:t>
          </a:r>
          <a:r>
            <a:rPr kumimoji="1" lang="en-US" altLang="ja-JP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】【2022_01_04</a:t>
          </a:r>
          <a:r>
            <a:rPr kumimoji="1" lang="ja-JP" altLang="en-US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（</a:t>
          </a:r>
          <a:r>
            <a:rPr kumimoji="1" lang="en-US" altLang="ja-JP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1</a:t>
          </a:r>
          <a:r>
            <a:rPr kumimoji="1" lang="ja-JP" altLang="en-US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）</a:t>
          </a:r>
          <a:r>
            <a:rPr kumimoji="1" lang="en-US" altLang="ja-JP" sz="890" baseline="0">
              <a:ln>
                <a:solidFill>
                  <a:schemeClr val="accent5">
                    <a:lumMod val="75000"/>
                  </a:schemeClr>
                </a:solidFill>
              </a:ln>
              <a:solidFill>
                <a:srgbClr val="00B0F0"/>
              </a:solidFill>
            </a:rPr>
            <a:t>】</a:t>
          </a:r>
          <a:endParaRPr kumimoji="1" lang="ja-JP" altLang="en-US" sz="890" baseline="0">
            <a:ln>
              <a:solidFill>
                <a:schemeClr val="accent5">
                  <a:lumMod val="75000"/>
                </a:schemeClr>
              </a:solidFill>
            </a:ln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133351</xdr:colOff>
      <xdr:row>24</xdr:row>
      <xdr:rowOff>76200</xdr:rowOff>
    </xdr:from>
    <xdr:to>
      <xdr:col>12</xdr:col>
      <xdr:colOff>895351</xdr:colOff>
      <xdr:row>28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829676" y="5934075"/>
          <a:ext cx="5524500" cy="10572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入力した銘板情報は自動的に銘板リスト（１）～（９）に反映されます。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銘板リストは読み合わせ等に使用してください。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電子ファイルは弊社に分析試料が到着する前にメールして下さい。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このシートは印刷せず銘板リストを印刷し、分析試料に同梱して弊社へお送り下さい。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y-arikawa@f-suimon.co.jp" TargetMode="External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m-kamegamori@f-suimon.co.jp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2E69-0E59-4960-8291-990005E683AB}">
  <sheetPr codeName="Sheet3"/>
  <dimension ref="B1:AI49"/>
  <sheetViews>
    <sheetView workbookViewId="0">
      <selection activeCell="C7" sqref="C7"/>
    </sheetView>
  </sheetViews>
  <sheetFormatPr defaultRowHeight="18.75"/>
  <cols>
    <col min="3" max="3" width="51" bestFit="1" customWidth="1"/>
    <col min="4" max="5" width="2.5" bestFit="1" customWidth="1"/>
    <col min="9" max="9" width="9.375" bestFit="1" customWidth="1"/>
    <col min="11" max="11" width="38" bestFit="1" customWidth="1"/>
    <col min="12" max="12" width="17.25" bestFit="1" customWidth="1"/>
    <col min="13" max="14" width="13.625" bestFit="1" customWidth="1"/>
  </cols>
  <sheetData>
    <row r="1" spans="2:35">
      <c r="B1" s="51">
        <v>1</v>
      </c>
      <c r="C1" s="51">
        <v>2</v>
      </c>
      <c r="D1" s="51">
        <v>3</v>
      </c>
      <c r="E1" s="51">
        <v>4</v>
      </c>
      <c r="F1" s="51">
        <v>5</v>
      </c>
      <c r="G1" s="51">
        <v>6</v>
      </c>
      <c r="H1" s="51">
        <v>7</v>
      </c>
      <c r="I1" s="51">
        <v>8</v>
      </c>
      <c r="J1" s="51">
        <v>9</v>
      </c>
      <c r="K1" s="51">
        <v>10</v>
      </c>
      <c r="L1" s="51">
        <v>11</v>
      </c>
      <c r="M1" s="51">
        <v>12</v>
      </c>
      <c r="N1" s="51">
        <v>13</v>
      </c>
      <c r="AD1">
        <v>2</v>
      </c>
      <c r="AE1">
        <v>8</v>
      </c>
      <c r="AF1">
        <v>10</v>
      </c>
      <c r="AG1">
        <v>11</v>
      </c>
      <c r="AH1">
        <v>12</v>
      </c>
      <c r="AI1">
        <v>13</v>
      </c>
    </row>
    <row r="2" spans="2:35">
      <c r="AB2" t="s">
        <v>428</v>
      </c>
      <c r="AD2" t="str">
        <f t="shared" ref="AD2:AI2" si="0">VLOOKUP($AB2,住所設定,AD$1,FALSE)</f>
        <v>事業所名</v>
      </c>
      <c r="AE2" t="str">
        <f t="shared" si="0"/>
        <v>郵便番号</v>
      </c>
      <c r="AF2" t="str">
        <f t="shared" si="0"/>
        <v>住所１</v>
      </c>
      <c r="AG2" t="str">
        <f t="shared" si="0"/>
        <v>住所２</v>
      </c>
      <c r="AH2" t="str">
        <f t="shared" si="0"/>
        <v>tel</v>
      </c>
      <c r="AI2" t="str">
        <f t="shared" si="0"/>
        <v>fax</v>
      </c>
    </row>
    <row r="3" spans="2:35">
      <c r="AB3" s="54">
        <v>33</v>
      </c>
      <c r="AD3" t="str">
        <f t="shared" ref="AD3:AI3" si="1">IF(VLOOKUP($AB3,住所設定,AD$1,FALSE)="","",VLOOKUP($AB3,住所設定,AD$1,FALSE))</f>
        <v>一般財団法人北海道電気保安協会 帯広支部</v>
      </c>
      <c r="AE3" t="str">
        <f t="shared" si="1"/>
        <v>080-0014</v>
      </c>
      <c r="AF3" t="str">
        <f t="shared" si="1"/>
        <v>帯広市西４条南３丁目１２番地２</v>
      </c>
      <c r="AG3" t="str">
        <f t="shared" si="1"/>
        <v/>
      </c>
      <c r="AH3" t="str">
        <f t="shared" si="1"/>
        <v>0155-24-6444</v>
      </c>
      <c r="AI3" t="str">
        <f t="shared" si="1"/>
        <v>0155-25-3402</v>
      </c>
    </row>
    <row r="4" spans="2:35">
      <c r="B4" t="s">
        <v>428</v>
      </c>
      <c r="C4" t="s">
        <v>425</v>
      </c>
      <c r="D4" t="s">
        <v>426</v>
      </c>
      <c r="E4" t="s">
        <v>427</v>
      </c>
      <c r="I4" t="s">
        <v>424</v>
      </c>
      <c r="K4" t="s">
        <v>420</v>
      </c>
      <c r="L4" t="s">
        <v>421</v>
      </c>
      <c r="M4" t="s">
        <v>422</v>
      </c>
      <c r="N4" t="s">
        <v>423</v>
      </c>
      <c r="AB4" t="s">
        <v>245</v>
      </c>
      <c r="AD4" t="str">
        <f>AD3</f>
        <v>一般財団法人北海道電気保安協会 帯広支部</v>
      </c>
    </row>
    <row r="5" spans="2:35">
      <c r="B5">
        <v>1</v>
      </c>
      <c r="C5" t="s">
        <v>253</v>
      </c>
      <c r="D5">
        <v>1</v>
      </c>
      <c r="E5">
        <v>1</v>
      </c>
      <c r="I5" t="s">
        <v>254</v>
      </c>
      <c r="K5" t="s">
        <v>255</v>
      </c>
      <c r="M5" t="s">
        <v>256</v>
      </c>
      <c r="N5" t="s">
        <v>257</v>
      </c>
      <c r="AB5" t="s">
        <v>246</v>
      </c>
      <c r="AD5" t="str">
        <f>AF3&amp;"　"&amp;AG3</f>
        <v>帯広市西４条南３丁目１２番地２　</v>
      </c>
    </row>
    <row r="6" spans="2:35">
      <c r="B6" s="53">
        <v>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AB6" t="s">
        <v>0</v>
      </c>
    </row>
    <row r="7" spans="2:35">
      <c r="B7">
        <v>3</v>
      </c>
      <c r="C7" t="s">
        <v>258</v>
      </c>
      <c r="D7">
        <v>2</v>
      </c>
      <c r="E7">
        <v>1</v>
      </c>
      <c r="I7" t="s">
        <v>259</v>
      </c>
      <c r="K7" t="s">
        <v>260</v>
      </c>
      <c r="M7" t="s">
        <v>261</v>
      </c>
      <c r="N7" t="s">
        <v>262</v>
      </c>
      <c r="AB7" t="s">
        <v>1</v>
      </c>
      <c r="AD7" t="str">
        <f>AH3</f>
        <v>0155-24-6444</v>
      </c>
    </row>
    <row r="8" spans="2:35">
      <c r="B8">
        <v>4</v>
      </c>
      <c r="C8" t="s">
        <v>263</v>
      </c>
      <c r="D8">
        <v>2</v>
      </c>
      <c r="E8">
        <v>2</v>
      </c>
      <c r="I8" t="s">
        <v>264</v>
      </c>
      <c r="K8" t="s">
        <v>265</v>
      </c>
      <c r="M8" t="s">
        <v>266</v>
      </c>
      <c r="N8" t="s">
        <v>267</v>
      </c>
      <c r="AB8" t="s">
        <v>2</v>
      </c>
      <c r="AD8" t="str">
        <f>AI3</f>
        <v>0155-25-3402</v>
      </c>
    </row>
    <row r="9" spans="2:35">
      <c r="B9">
        <v>5</v>
      </c>
      <c r="C9" t="s">
        <v>268</v>
      </c>
      <c r="D9">
        <v>2</v>
      </c>
      <c r="E9">
        <v>3</v>
      </c>
      <c r="I9" t="s">
        <v>269</v>
      </c>
      <c r="K9" t="s">
        <v>270</v>
      </c>
      <c r="M9" t="s">
        <v>271</v>
      </c>
      <c r="N9" t="s">
        <v>272</v>
      </c>
      <c r="AB9" t="s">
        <v>3</v>
      </c>
    </row>
    <row r="10" spans="2:35">
      <c r="B10">
        <v>6</v>
      </c>
      <c r="C10" t="s">
        <v>273</v>
      </c>
      <c r="D10">
        <v>2</v>
      </c>
      <c r="E10">
        <v>4</v>
      </c>
      <c r="I10" t="s">
        <v>274</v>
      </c>
      <c r="K10" t="s">
        <v>275</v>
      </c>
      <c r="M10" t="s">
        <v>276</v>
      </c>
      <c r="N10" t="s">
        <v>277</v>
      </c>
      <c r="AB10" t="s">
        <v>4</v>
      </c>
    </row>
    <row r="11" spans="2:35">
      <c r="B11">
        <v>7</v>
      </c>
      <c r="C11" t="s">
        <v>278</v>
      </c>
      <c r="D11">
        <v>2</v>
      </c>
      <c r="E11">
        <v>5</v>
      </c>
      <c r="I11" t="s">
        <v>279</v>
      </c>
      <c r="K11" t="s">
        <v>280</v>
      </c>
      <c r="M11" t="s">
        <v>281</v>
      </c>
      <c r="N11" t="s">
        <v>282</v>
      </c>
    </row>
    <row r="12" spans="2:35">
      <c r="B12" s="53">
        <v>8</v>
      </c>
      <c r="C12" s="53"/>
      <c r="D12" s="53">
        <v>2</v>
      </c>
      <c r="E12" s="53">
        <v>6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2:35">
      <c r="B13">
        <v>9</v>
      </c>
      <c r="C13" t="s">
        <v>283</v>
      </c>
      <c r="D13">
        <v>3</v>
      </c>
      <c r="E13">
        <v>1</v>
      </c>
      <c r="I13" t="s">
        <v>284</v>
      </c>
      <c r="K13" t="s">
        <v>285</v>
      </c>
      <c r="M13" t="s">
        <v>286</v>
      </c>
      <c r="N13" t="s">
        <v>287</v>
      </c>
    </row>
    <row r="14" spans="2:35">
      <c r="B14">
        <v>10</v>
      </c>
      <c r="C14" t="s">
        <v>288</v>
      </c>
      <c r="D14">
        <v>3</v>
      </c>
      <c r="E14">
        <v>2</v>
      </c>
      <c r="I14" t="s">
        <v>289</v>
      </c>
      <c r="K14" t="s">
        <v>290</v>
      </c>
      <c r="M14" t="s">
        <v>291</v>
      </c>
      <c r="N14" t="s">
        <v>292</v>
      </c>
    </row>
    <row r="15" spans="2:35">
      <c r="B15">
        <v>11</v>
      </c>
      <c r="C15" t="s">
        <v>293</v>
      </c>
      <c r="D15">
        <v>3</v>
      </c>
      <c r="E15">
        <v>3</v>
      </c>
      <c r="I15" t="s">
        <v>294</v>
      </c>
      <c r="K15" t="s">
        <v>295</v>
      </c>
      <c r="M15" t="s">
        <v>296</v>
      </c>
      <c r="N15" t="s">
        <v>297</v>
      </c>
    </row>
    <row r="16" spans="2:35">
      <c r="B16">
        <v>12</v>
      </c>
      <c r="C16" t="s">
        <v>298</v>
      </c>
      <c r="D16">
        <v>3</v>
      </c>
      <c r="E16">
        <v>4</v>
      </c>
      <c r="I16" t="s">
        <v>299</v>
      </c>
      <c r="K16" t="s">
        <v>429</v>
      </c>
      <c r="M16" t="s">
        <v>300</v>
      </c>
      <c r="N16" t="s">
        <v>301</v>
      </c>
    </row>
    <row r="17" spans="2:15">
      <c r="B17">
        <v>13</v>
      </c>
      <c r="C17" t="s">
        <v>302</v>
      </c>
      <c r="D17">
        <v>3</v>
      </c>
      <c r="E17">
        <v>5</v>
      </c>
      <c r="I17" t="s">
        <v>303</v>
      </c>
      <c r="K17" t="s">
        <v>304</v>
      </c>
      <c r="M17" t="s">
        <v>305</v>
      </c>
      <c r="N17" t="s">
        <v>306</v>
      </c>
    </row>
    <row r="18" spans="2:15">
      <c r="B18">
        <v>14</v>
      </c>
      <c r="C18" t="s">
        <v>307</v>
      </c>
      <c r="D18">
        <v>3</v>
      </c>
      <c r="E18">
        <v>6</v>
      </c>
      <c r="I18" t="s">
        <v>308</v>
      </c>
      <c r="K18" t="s">
        <v>309</v>
      </c>
      <c r="M18" t="s">
        <v>310</v>
      </c>
      <c r="N18" t="s">
        <v>311</v>
      </c>
    </row>
    <row r="19" spans="2:15">
      <c r="B19" s="53">
        <v>15</v>
      </c>
      <c r="C19" s="53"/>
      <c r="D19" s="53">
        <v>3</v>
      </c>
      <c r="E19" s="53">
        <v>7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2:15">
      <c r="B20">
        <v>16</v>
      </c>
      <c r="C20" t="s">
        <v>312</v>
      </c>
      <c r="D20">
        <v>4</v>
      </c>
      <c r="E20">
        <v>1</v>
      </c>
      <c r="I20" t="s">
        <v>313</v>
      </c>
      <c r="K20" t="s">
        <v>314</v>
      </c>
      <c r="M20" t="s">
        <v>315</v>
      </c>
      <c r="N20" t="s">
        <v>316</v>
      </c>
    </row>
    <row r="21" spans="2:15">
      <c r="B21">
        <v>17</v>
      </c>
      <c r="C21" t="s">
        <v>317</v>
      </c>
      <c r="D21">
        <v>4</v>
      </c>
      <c r="E21">
        <v>2</v>
      </c>
      <c r="I21" t="s">
        <v>457</v>
      </c>
      <c r="K21" t="s">
        <v>458</v>
      </c>
      <c r="M21" t="s">
        <v>459</v>
      </c>
      <c r="N21" t="s">
        <v>318</v>
      </c>
    </row>
    <row r="22" spans="2:15">
      <c r="B22">
        <v>18</v>
      </c>
      <c r="C22" t="s">
        <v>319</v>
      </c>
      <c r="D22">
        <v>4</v>
      </c>
      <c r="E22">
        <v>3</v>
      </c>
      <c r="I22" t="s">
        <v>320</v>
      </c>
      <c r="K22" t="s">
        <v>321</v>
      </c>
      <c r="M22" t="s">
        <v>322</v>
      </c>
      <c r="N22" t="s">
        <v>323</v>
      </c>
    </row>
    <row r="23" spans="2:15">
      <c r="B23" s="53">
        <v>19</v>
      </c>
      <c r="C23" s="53"/>
      <c r="D23" s="53">
        <v>4</v>
      </c>
      <c r="E23" s="53">
        <v>4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2:15">
      <c r="B24">
        <v>20</v>
      </c>
      <c r="C24" t="s">
        <v>324</v>
      </c>
      <c r="D24">
        <v>5</v>
      </c>
      <c r="E24">
        <v>1</v>
      </c>
      <c r="I24" t="s">
        <v>455</v>
      </c>
      <c r="K24" t="s">
        <v>456</v>
      </c>
      <c r="M24" t="s">
        <v>326</v>
      </c>
      <c r="N24" t="s">
        <v>327</v>
      </c>
    </row>
    <row r="25" spans="2:15">
      <c r="B25">
        <v>21</v>
      </c>
      <c r="C25" t="s">
        <v>454</v>
      </c>
      <c r="D25">
        <v>5</v>
      </c>
      <c r="E25">
        <v>1</v>
      </c>
      <c r="I25" t="s">
        <v>325</v>
      </c>
      <c r="K25" t="s">
        <v>452</v>
      </c>
      <c r="M25" t="s">
        <v>326</v>
      </c>
      <c r="N25" t="s">
        <v>453</v>
      </c>
    </row>
    <row r="26" spans="2:15">
      <c r="B26">
        <v>22</v>
      </c>
      <c r="C26" t="s">
        <v>328</v>
      </c>
      <c r="D26">
        <v>5</v>
      </c>
      <c r="E26">
        <v>2</v>
      </c>
      <c r="I26" t="s">
        <v>329</v>
      </c>
      <c r="K26" t="s">
        <v>330</v>
      </c>
      <c r="M26" t="s">
        <v>331</v>
      </c>
      <c r="N26" t="s">
        <v>332</v>
      </c>
    </row>
    <row r="27" spans="2:15">
      <c r="B27">
        <v>23</v>
      </c>
      <c r="C27" t="s">
        <v>333</v>
      </c>
      <c r="D27">
        <v>5</v>
      </c>
      <c r="E27">
        <v>3</v>
      </c>
      <c r="I27" t="s">
        <v>334</v>
      </c>
      <c r="K27" t="s">
        <v>335</v>
      </c>
      <c r="M27" t="s">
        <v>336</v>
      </c>
      <c r="N27" t="s">
        <v>337</v>
      </c>
    </row>
    <row r="28" spans="2:15">
      <c r="B28">
        <v>24</v>
      </c>
      <c r="C28" t="s">
        <v>338</v>
      </c>
      <c r="D28">
        <v>5</v>
      </c>
      <c r="E28">
        <v>4</v>
      </c>
      <c r="I28" t="s">
        <v>339</v>
      </c>
      <c r="K28" t="s">
        <v>430</v>
      </c>
      <c r="M28" t="s">
        <v>340</v>
      </c>
      <c r="N28" t="s">
        <v>341</v>
      </c>
    </row>
    <row r="29" spans="2:15">
      <c r="B29">
        <v>25</v>
      </c>
      <c r="C29" t="s">
        <v>342</v>
      </c>
      <c r="D29">
        <v>5</v>
      </c>
      <c r="E29">
        <v>5</v>
      </c>
      <c r="I29" t="s">
        <v>343</v>
      </c>
      <c r="K29" t="s">
        <v>431</v>
      </c>
      <c r="M29" t="s">
        <v>344</v>
      </c>
      <c r="N29" t="s">
        <v>345</v>
      </c>
    </row>
    <row r="30" spans="2:15">
      <c r="B30">
        <v>26</v>
      </c>
      <c r="C30" t="s">
        <v>346</v>
      </c>
      <c r="D30">
        <v>5</v>
      </c>
      <c r="E30">
        <v>6</v>
      </c>
      <c r="I30" t="s">
        <v>347</v>
      </c>
      <c r="K30" t="s">
        <v>348</v>
      </c>
      <c r="M30" t="s">
        <v>349</v>
      </c>
      <c r="N30" t="s">
        <v>350</v>
      </c>
    </row>
    <row r="31" spans="2:15">
      <c r="B31" s="53">
        <v>27</v>
      </c>
      <c r="C31" s="53"/>
      <c r="D31" s="53">
        <v>5</v>
      </c>
      <c r="E31" s="53">
        <v>7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2:15">
      <c r="B32">
        <v>28</v>
      </c>
      <c r="C32" t="s">
        <v>351</v>
      </c>
      <c r="D32">
        <v>6</v>
      </c>
      <c r="E32">
        <v>1</v>
      </c>
      <c r="I32" t="s">
        <v>352</v>
      </c>
      <c r="K32" t="s">
        <v>353</v>
      </c>
      <c r="M32" t="s">
        <v>354</v>
      </c>
      <c r="N32" t="s">
        <v>355</v>
      </c>
    </row>
    <row r="33" spans="2:15">
      <c r="B33">
        <v>29</v>
      </c>
      <c r="C33" t="s">
        <v>356</v>
      </c>
      <c r="D33">
        <v>6</v>
      </c>
      <c r="E33">
        <v>2</v>
      </c>
      <c r="I33" t="s">
        <v>357</v>
      </c>
      <c r="K33" t="s">
        <v>358</v>
      </c>
      <c r="M33" t="s">
        <v>359</v>
      </c>
      <c r="N33" t="s">
        <v>360</v>
      </c>
    </row>
    <row r="34" spans="2:15">
      <c r="B34">
        <v>30</v>
      </c>
      <c r="C34" t="s">
        <v>361</v>
      </c>
      <c r="D34">
        <v>6</v>
      </c>
      <c r="E34">
        <v>3</v>
      </c>
      <c r="I34" t="s">
        <v>362</v>
      </c>
      <c r="K34" t="s">
        <v>363</v>
      </c>
      <c r="M34" t="s">
        <v>364</v>
      </c>
      <c r="N34" t="s">
        <v>365</v>
      </c>
    </row>
    <row r="35" spans="2:15">
      <c r="B35">
        <v>31</v>
      </c>
      <c r="C35" t="s">
        <v>366</v>
      </c>
      <c r="D35">
        <v>6</v>
      </c>
      <c r="E35">
        <v>4</v>
      </c>
      <c r="I35" t="s">
        <v>367</v>
      </c>
      <c r="K35" t="s">
        <v>368</v>
      </c>
      <c r="M35" t="s">
        <v>369</v>
      </c>
      <c r="N35" t="s">
        <v>370</v>
      </c>
    </row>
    <row r="36" spans="2:15">
      <c r="B36" s="53">
        <v>32</v>
      </c>
      <c r="C36" s="53"/>
      <c r="D36" s="53">
        <v>6</v>
      </c>
      <c r="E36" s="53">
        <v>5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2:15">
      <c r="B37">
        <v>33</v>
      </c>
      <c r="C37" t="s">
        <v>371</v>
      </c>
      <c r="D37">
        <v>7</v>
      </c>
      <c r="E37">
        <v>1</v>
      </c>
      <c r="I37" t="s">
        <v>372</v>
      </c>
      <c r="K37" t="s">
        <v>373</v>
      </c>
      <c r="M37" t="s">
        <v>374</v>
      </c>
      <c r="N37" t="s">
        <v>375</v>
      </c>
    </row>
    <row r="38" spans="2:15">
      <c r="B38">
        <v>34</v>
      </c>
      <c r="C38" t="s">
        <v>376</v>
      </c>
      <c r="D38">
        <v>7</v>
      </c>
      <c r="E38">
        <v>2</v>
      </c>
      <c r="I38" t="s">
        <v>377</v>
      </c>
      <c r="K38" t="s">
        <v>378</v>
      </c>
      <c r="M38" t="s">
        <v>379</v>
      </c>
      <c r="N38" t="s">
        <v>380</v>
      </c>
    </row>
    <row r="39" spans="2:15">
      <c r="B39">
        <v>35</v>
      </c>
      <c r="C39" t="s">
        <v>381</v>
      </c>
      <c r="D39">
        <v>7</v>
      </c>
      <c r="E39">
        <v>3</v>
      </c>
      <c r="I39" t="s">
        <v>382</v>
      </c>
      <c r="K39" t="s">
        <v>383</v>
      </c>
      <c r="M39" t="s">
        <v>384</v>
      </c>
      <c r="N39" t="s">
        <v>385</v>
      </c>
    </row>
    <row r="40" spans="2:15">
      <c r="B40" s="53">
        <v>36</v>
      </c>
      <c r="C40" s="53"/>
      <c r="D40" s="53">
        <v>7</v>
      </c>
      <c r="E40" s="53">
        <v>4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</row>
    <row r="41" spans="2:15">
      <c r="B41">
        <v>37</v>
      </c>
      <c r="C41" t="s">
        <v>386</v>
      </c>
      <c r="D41">
        <v>8</v>
      </c>
      <c r="E41">
        <v>1</v>
      </c>
      <c r="I41" t="s">
        <v>387</v>
      </c>
      <c r="K41" t="s">
        <v>432</v>
      </c>
      <c r="M41" t="s">
        <v>388</v>
      </c>
      <c r="N41" t="s">
        <v>389</v>
      </c>
    </row>
    <row r="42" spans="2:15">
      <c r="B42">
        <v>38</v>
      </c>
      <c r="C42" t="s">
        <v>395</v>
      </c>
      <c r="D42">
        <v>8</v>
      </c>
      <c r="E42">
        <v>2</v>
      </c>
      <c r="I42" t="s">
        <v>396</v>
      </c>
      <c r="K42" t="s">
        <v>397</v>
      </c>
      <c r="M42" t="s">
        <v>398</v>
      </c>
      <c r="N42" t="s">
        <v>399</v>
      </c>
    </row>
    <row r="43" spans="2:15">
      <c r="B43">
        <v>39</v>
      </c>
      <c r="C43" t="s">
        <v>400</v>
      </c>
      <c r="D43">
        <v>8</v>
      </c>
      <c r="E43">
        <v>3</v>
      </c>
      <c r="I43" t="s">
        <v>401</v>
      </c>
      <c r="K43" t="s">
        <v>402</v>
      </c>
      <c r="M43" t="s">
        <v>403</v>
      </c>
      <c r="N43" t="s">
        <v>404</v>
      </c>
    </row>
    <row r="44" spans="2:15">
      <c r="B44">
        <v>40</v>
      </c>
      <c r="C44" t="s">
        <v>405</v>
      </c>
      <c r="D44">
        <v>8</v>
      </c>
      <c r="E44">
        <v>4</v>
      </c>
      <c r="I44" t="s">
        <v>406</v>
      </c>
      <c r="K44" t="s">
        <v>407</v>
      </c>
      <c r="M44" t="s">
        <v>408</v>
      </c>
      <c r="N44" t="s">
        <v>409</v>
      </c>
    </row>
    <row r="45" spans="2:15">
      <c r="B45" s="53">
        <v>41</v>
      </c>
      <c r="C45" s="53"/>
      <c r="D45" s="53">
        <v>8</v>
      </c>
      <c r="E45" s="53">
        <v>5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6" spans="2:15">
      <c r="B46">
        <v>42</v>
      </c>
      <c r="C46" t="s">
        <v>390</v>
      </c>
      <c r="D46">
        <v>9</v>
      </c>
      <c r="E46">
        <v>1</v>
      </c>
      <c r="I46" t="s">
        <v>391</v>
      </c>
      <c r="K46" t="s">
        <v>392</v>
      </c>
      <c r="M46" t="s">
        <v>393</v>
      </c>
      <c r="N46" t="s">
        <v>394</v>
      </c>
    </row>
    <row r="47" spans="2:15">
      <c r="B47">
        <v>43</v>
      </c>
      <c r="C47" t="s">
        <v>410</v>
      </c>
      <c r="D47">
        <v>9</v>
      </c>
      <c r="E47">
        <v>2</v>
      </c>
      <c r="I47" t="s">
        <v>411</v>
      </c>
      <c r="K47" t="s">
        <v>412</v>
      </c>
      <c r="M47" t="s">
        <v>413</v>
      </c>
      <c r="N47" t="s">
        <v>414</v>
      </c>
    </row>
    <row r="48" spans="2:15">
      <c r="B48">
        <v>44</v>
      </c>
      <c r="C48" t="s">
        <v>415</v>
      </c>
      <c r="D48">
        <v>9</v>
      </c>
      <c r="E48">
        <v>3</v>
      </c>
      <c r="I48" t="s">
        <v>416</v>
      </c>
      <c r="K48" t="s">
        <v>417</v>
      </c>
      <c r="M48" t="s">
        <v>418</v>
      </c>
      <c r="N48" t="s">
        <v>419</v>
      </c>
    </row>
    <row r="49" spans="2:5">
      <c r="B49">
        <v>45</v>
      </c>
      <c r="D49">
        <v>9</v>
      </c>
      <c r="E49">
        <v>4</v>
      </c>
    </row>
  </sheetData>
  <phoneticPr fontId="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D883-FA1D-430F-B80B-B3DF5DCC4F57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( 7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37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7</v>
      </c>
      <c r="K2" s="61">
        <f>試験依頼書!U29</f>
        <v>0</v>
      </c>
      <c r="L2" s="44" t="str">
        <f>"( "&amp;J2&amp;" / "&amp;K2&amp;" )"</f>
        <v>( 7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37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37</v>
      </c>
      <c r="AV13" s="43">
        <f>AU13+1</f>
        <v>38</v>
      </c>
      <c r="AW13" s="43">
        <f t="shared" ref="AW13:AZ13" si="2">AV13+1</f>
        <v>39</v>
      </c>
      <c r="AX13" s="43">
        <f t="shared" si="2"/>
        <v>40</v>
      </c>
      <c r="AY13" s="43">
        <f t="shared" si="2"/>
        <v>41</v>
      </c>
      <c r="AZ13" s="43">
        <f t="shared" si="2"/>
        <v>42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37</v>
      </c>
      <c r="D14" s="63">
        <f t="shared" ref="D14:H14" si="3">AV13</f>
        <v>38</v>
      </c>
      <c r="E14" s="63">
        <f t="shared" si="3"/>
        <v>39</v>
      </c>
      <c r="F14" s="63">
        <f t="shared" si="3"/>
        <v>40</v>
      </c>
      <c r="G14" s="63">
        <f t="shared" si="3"/>
        <v>41</v>
      </c>
      <c r="H14" s="63">
        <f t="shared" si="3"/>
        <v>42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u2HJSNTM/F1ELMByH+mZMLGWC5c4I6jlq64E57Je7ZsrycsOU4Ip482UxuYJybqP4sXsNPMcpPW2wh2V0arfFg==" saltValue="CJ4I4A2RCQp/txEVcHEMwA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C016-A814-463A-93E2-7718AED0068A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( 8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43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8</v>
      </c>
      <c r="K2" s="61">
        <f>試験依頼書!U29</f>
        <v>0</v>
      </c>
      <c r="L2" s="44" t="str">
        <f>"( "&amp;J2&amp;" / "&amp;K2&amp;" )"</f>
        <v>( 8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43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43</v>
      </c>
      <c r="AV13" s="43">
        <f>AU13+1</f>
        <v>44</v>
      </c>
      <c r="AW13" s="43">
        <f t="shared" ref="AW13:AZ13" si="2">AV13+1</f>
        <v>45</v>
      </c>
      <c r="AX13" s="43">
        <f t="shared" si="2"/>
        <v>46</v>
      </c>
      <c r="AY13" s="43">
        <f t="shared" si="2"/>
        <v>47</v>
      </c>
      <c r="AZ13" s="43">
        <f t="shared" si="2"/>
        <v>48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43</v>
      </c>
      <c r="D14" s="63">
        <f t="shared" ref="D14:H14" si="3">AV13</f>
        <v>44</v>
      </c>
      <c r="E14" s="63">
        <f t="shared" si="3"/>
        <v>45</v>
      </c>
      <c r="F14" s="63">
        <f t="shared" si="3"/>
        <v>46</v>
      </c>
      <c r="G14" s="63">
        <f t="shared" si="3"/>
        <v>47</v>
      </c>
      <c r="H14" s="63">
        <f t="shared" si="3"/>
        <v>48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T9SNoyC1tM8En6KAI5PmSFh4O+rfWkI+m+s339x+JomNECraUytvbu6SkFIe4V8M6KcyfW95TlmBWBHSHHgzKA==" saltValue="V9im4MBe8deIG76mU/xpkw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ADA0-8391-492D-9404-69EEEA339484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( 9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49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9</v>
      </c>
      <c r="K2" s="61">
        <f>試験依頼書!U29</f>
        <v>0</v>
      </c>
      <c r="L2" s="44" t="str">
        <f>"( "&amp;J2&amp;" / "&amp;K2&amp;" )"</f>
        <v>( 9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49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49</v>
      </c>
      <c r="AV13" s="43">
        <f>AU13+1</f>
        <v>50</v>
      </c>
      <c r="AW13" s="43">
        <f t="shared" ref="AW13:AZ13" si="2">AV13+1</f>
        <v>51</v>
      </c>
      <c r="AX13" s="43">
        <f t="shared" si="2"/>
        <v>52</v>
      </c>
      <c r="AY13" s="43">
        <f t="shared" si="2"/>
        <v>53</v>
      </c>
      <c r="AZ13" s="43">
        <f t="shared" si="2"/>
        <v>54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49</v>
      </c>
      <c r="D14" s="63">
        <f t="shared" ref="D14:H14" si="3">AV13</f>
        <v>50</v>
      </c>
      <c r="E14" s="63">
        <f t="shared" si="3"/>
        <v>51</v>
      </c>
      <c r="F14" s="63">
        <f t="shared" si="3"/>
        <v>52</v>
      </c>
      <c r="G14" s="63">
        <f t="shared" si="3"/>
        <v>53</v>
      </c>
      <c r="H14" s="63">
        <f t="shared" si="3"/>
        <v>54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yj3TjwYjcBc6/XXlrKsSKBdaEMng2cDT6bm+ATeIkKiSktb7B7f+rffZteuAKtUdCwZAD5fQjB+bi6rFzvbqzA==" saltValue="uuG1Cf2ZAwt2EdtNMqM0jA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6204-49C7-4E80-935E-D252DC78D70D}">
  <sheetPr codeName="Sheet1"/>
  <dimension ref="A1:Y121"/>
  <sheetViews>
    <sheetView tabSelected="1" workbookViewId="0">
      <selection activeCell="C1" sqref="C1"/>
    </sheetView>
  </sheetViews>
  <sheetFormatPr defaultRowHeight="18.75"/>
  <cols>
    <col min="2" max="2" width="11.25" customWidth="1"/>
    <col min="3" max="3" width="15.75" customWidth="1"/>
    <col min="4" max="16" width="15.625" customWidth="1"/>
    <col min="19" max="19" width="31.75" bestFit="1" customWidth="1"/>
    <col min="21" max="21" width="17.75" bestFit="1" customWidth="1"/>
  </cols>
  <sheetData>
    <row r="1" spans="1:21" ht="46.5" customHeight="1">
      <c r="A1" s="21">
        <v>0</v>
      </c>
      <c r="C1" s="76" t="s">
        <v>477</v>
      </c>
    </row>
    <row r="2" spans="1:21" ht="19.5" thickBot="1">
      <c r="A2" s="21">
        <v>1</v>
      </c>
      <c r="B2" t="s">
        <v>462</v>
      </c>
      <c r="C2" t="s">
        <v>247</v>
      </c>
      <c r="J2" t="s">
        <v>466</v>
      </c>
    </row>
    <row r="3" spans="1:21" ht="19.5" thickBot="1">
      <c r="A3" s="21">
        <v>2</v>
      </c>
      <c r="C3" s="3" t="s">
        <v>248</v>
      </c>
      <c r="D3" s="24"/>
      <c r="J3" s="22" t="s">
        <v>460</v>
      </c>
      <c r="T3">
        <v>0</v>
      </c>
      <c r="U3" t="s">
        <v>209</v>
      </c>
    </row>
    <row r="4" spans="1:21" ht="19.5" thickBot="1">
      <c r="A4" s="21">
        <v>3</v>
      </c>
      <c r="C4" s="3" t="s">
        <v>245</v>
      </c>
      <c r="D4" s="95" t="str">
        <f>住所設定!AD4</f>
        <v>一般財団法人北海道電気保安協会 帯広支部</v>
      </c>
      <c r="E4" s="96"/>
      <c r="F4" s="96"/>
      <c r="G4" s="97"/>
      <c r="L4" s="2"/>
      <c r="M4" s="121" t="s">
        <v>183</v>
      </c>
      <c r="T4">
        <v>1</v>
      </c>
      <c r="U4" t="s">
        <v>210</v>
      </c>
    </row>
    <row r="5" spans="1:21" ht="19.5" thickBot="1">
      <c r="A5" s="21">
        <v>4</v>
      </c>
      <c r="C5" s="3" t="s">
        <v>246</v>
      </c>
      <c r="D5" s="98" t="str">
        <f>住所設定!AD5</f>
        <v>帯広市西４条南３丁目１２番地２　</v>
      </c>
      <c r="E5" s="99"/>
      <c r="F5" s="96"/>
      <c r="G5" s="97"/>
      <c r="L5" s="36"/>
      <c r="M5" s="122"/>
      <c r="T5">
        <v>2</v>
      </c>
      <c r="U5" t="s">
        <v>211</v>
      </c>
    </row>
    <row r="6" spans="1:21" ht="19.5" thickBot="1">
      <c r="A6" s="21">
        <v>5</v>
      </c>
      <c r="C6" s="3" t="s">
        <v>0</v>
      </c>
      <c r="D6" s="125"/>
      <c r="E6" s="101"/>
      <c r="F6" s="23" t="s">
        <v>249</v>
      </c>
      <c r="G6" s="126"/>
      <c r="H6" s="102"/>
      <c r="T6">
        <v>3</v>
      </c>
      <c r="U6" t="s">
        <v>212</v>
      </c>
    </row>
    <row r="7" spans="1:21" ht="19.5" thickBot="1">
      <c r="A7" s="21">
        <v>6</v>
      </c>
      <c r="C7" s="3" t="s">
        <v>1</v>
      </c>
      <c r="D7" s="55" t="str">
        <f>住所設定!AD7</f>
        <v>0155-24-6444</v>
      </c>
      <c r="E7" s="27"/>
      <c r="L7" s="35"/>
      <c r="M7" s="121" t="s">
        <v>184</v>
      </c>
      <c r="T7">
        <v>4</v>
      </c>
      <c r="U7" t="s">
        <v>206</v>
      </c>
    </row>
    <row r="8" spans="1:21" ht="19.5" thickBot="1">
      <c r="A8" s="21">
        <v>7</v>
      </c>
      <c r="C8" s="3" t="s">
        <v>2</v>
      </c>
      <c r="D8" s="55" t="str">
        <f>住所設定!AD8</f>
        <v>0155-25-3402</v>
      </c>
      <c r="L8" s="10"/>
      <c r="M8" s="122"/>
      <c r="T8">
        <v>5</v>
      </c>
      <c r="U8" t="s">
        <v>207</v>
      </c>
    </row>
    <row r="9" spans="1:21" ht="19.5" thickBot="1">
      <c r="A9" s="21">
        <v>8</v>
      </c>
      <c r="C9" s="3" t="s">
        <v>3</v>
      </c>
      <c r="D9" s="100"/>
      <c r="E9" s="101"/>
      <c r="F9" s="101"/>
      <c r="G9" s="102"/>
      <c r="M9" s="77" t="s">
        <v>464</v>
      </c>
      <c r="T9">
        <v>6</v>
      </c>
      <c r="U9" t="s">
        <v>208</v>
      </c>
    </row>
    <row r="10" spans="1:21" ht="19.5" thickBot="1">
      <c r="A10" s="21">
        <v>9</v>
      </c>
      <c r="C10" s="3" t="s">
        <v>4</v>
      </c>
      <c r="D10" s="27" t="s">
        <v>193</v>
      </c>
      <c r="L10" s="107" t="s">
        <v>181</v>
      </c>
      <c r="M10" s="108"/>
      <c r="U10" s="14">
        <f>M10+2</f>
        <v>2</v>
      </c>
    </row>
    <row r="11" spans="1:21" ht="19.5" thickBot="1">
      <c r="A11" s="21">
        <v>10</v>
      </c>
      <c r="L11" s="106"/>
      <c r="M11" s="109"/>
      <c r="U11">
        <f>WEEKDAY(U10)</f>
        <v>2</v>
      </c>
    </row>
    <row r="12" spans="1:21">
      <c r="A12" s="21">
        <v>11</v>
      </c>
      <c r="C12" s="87" t="s">
        <v>5</v>
      </c>
      <c r="D12" s="110"/>
      <c r="E12" s="111"/>
      <c r="F12" s="111"/>
      <c r="G12" s="112"/>
      <c r="H12" t="s">
        <v>442</v>
      </c>
      <c r="L12" s="121" t="s">
        <v>213</v>
      </c>
      <c r="M12" s="123"/>
      <c r="T12">
        <f>D19</f>
        <v>10</v>
      </c>
      <c r="U12" s="14">
        <f>IF(U11&lt;2,U10+T12+4,U10+T12+2)</f>
        <v>14</v>
      </c>
    </row>
    <row r="13" spans="1:21">
      <c r="A13" s="21">
        <v>12</v>
      </c>
      <c r="C13" s="103"/>
      <c r="D13" s="113"/>
      <c r="E13" s="114"/>
      <c r="F13" s="114"/>
      <c r="G13" s="115"/>
      <c r="L13" s="122"/>
      <c r="M13" s="124"/>
    </row>
    <row r="14" spans="1:21" ht="19.5" thickBot="1">
      <c r="A14" s="21">
        <v>13</v>
      </c>
      <c r="C14" s="88"/>
      <c r="D14" s="116"/>
      <c r="E14" s="117"/>
      <c r="F14" s="117"/>
      <c r="G14" s="118"/>
      <c r="L14" s="121" t="s">
        <v>214</v>
      </c>
      <c r="M14" s="89"/>
      <c r="U14" s="14">
        <f>IF(M12="",U12,M12+14)</f>
        <v>14</v>
      </c>
    </row>
    <row r="15" spans="1:21">
      <c r="A15" s="21">
        <v>14</v>
      </c>
      <c r="C15" s="104" t="s">
        <v>178</v>
      </c>
      <c r="D15" s="110"/>
      <c r="E15" s="111"/>
      <c r="F15" s="111"/>
      <c r="G15" s="112"/>
      <c r="H15" t="s">
        <v>443</v>
      </c>
      <c r="L15" s="122"/>
      <c r="M15" s="90"/>
    </row>
    <row r="16" spans="1:21">
      <c r="A16" s="21">
        <v>15</v>
      </c>
      <c r="C16" s="105"/>
      <c r="D16" s="113"/>
      <c r="E16" s="114"/>
      <c r="F16" s="114"/>
      <c r="G16" s="115"/>
    </row>
    <row r="17" spans="1:25" ht="19.5" thickBot="1">
      <c r="A17" s="21">
        <v>16</v>
      </c>
      <c r="C17" s="106"/>
      <c r="D17" s="116"/>
      <c r="E17" s="117"/>
      <c r="F17" s="117"/>
      <c r="G17" s="118"/>
      <c r="L17" s="77" t="s">
        <v>451</v>
      </c>
      <c r="W17">
        <v>10</v>
      </c>
      <c r="Y17" t="s">
        <v>193</v>
      </c>
    </row>
    <row r="18" spans="1:25" ht="19.5" thickBot="1">
      <c r="A18" s="21">
        <v>17</v>
      </c>
      <c r="C18" s="3" t="s">
        <v>6</v>
      </c>
      <c r="D18" s="28">
        <v>2</v>
      </c>
      <c r="E18" t="s">
        <v>179</v>
      </c>
      <c r="F18" t="s">
        <v>234</v>
      </c>
      <c r="W18">
        <v>5</v>
      </c>
      <c r="Y18" t="s">
        <v>252</v>
      </c>
    </row>
    <row r="19" spans="1:25" ht="19.5" thickBot="1">
      <c r="A19" s="21">
        <v>18</v>
      </c>
      <c r="C19" s="4" t="s">
        <v>233</v>
      </c>
      <c r="D19" s="29">
        <v>10</v>
      </c>
      <c r="E19" t="s">
        <v>243</v>
      </c>
      <c r="F19" t="s">
        <v>461</v>
      </c>
    </row>
    <row r="20" spans="1:25">
      <c r="A20" s="21">
        <v>19</v>
      </c>
      <c r="C20" s="72" t="s">
        <v>444</v>
      </c>
      <c r="D20" s="78"/>
      <c r="E20" s="79"/>
      <c r="F20" s="79"/>
      <c r="G20" s="79"/>
      <c r="H20" s="80"/>
      <c r="I20" s="70"/>
      <c r="J20" s="71"/>
      <c r="K20" s="71"/>
      <c r="L20" s="71"/>
      <c r="M20" s="71"/>
    </row>
    <row r="21" spans="1:25">
      <c r="A21" s="21">
        <v>20</v>
      </c>
      <c r="C21" s="87" t="s">
        <v>180</v>
      </c>
      <c r="D21" s="81"/>
      <c r="E21" s="82"/>
      <c r="F21" s="82"/>
      <c r="G21" s="82"/>
      <c r="H21" s="83"/>
      <c r="I21" s="70"/>
      <c r="J21" s="71"/>
      <c r="K21" s="71"/>
      <c r="L21" s="71"/>
      <c r="M21" s="71"/>
    </row>
    <row r="22" spans="1:25" ht="19.5" thickBot="1">
      <c r="A22" s="21">
        <v>21</v>
      </c>
      <c r="C22" s="88"/>
      <c r="D22" s="84"/>
      <c r="E22" s="85"/>
      <c r="F22" s="85"/>
      <c r="G22" s="85"/>
      <c r="H22" s="86"/>
      <c r="I22" s="70"/>
      <c r="J22" s="71"/>
      <c r="K22" s="71"/>
      <c r="L22" s="71"/>
      <c r="M22" s="71"/>
    </row>
    <row r="23" spans="1:25">
      <c r="A23" s="21">
        <v>22</v>
      </c>
    </row>
    <row r="24" spans="1:25">
      <c r="A24" s="21">
        <v>23</v>
      </c>
      <c r="C24" t="s">
        <v>185</v>
      </c>
    </row>
    <row r="25" spans="1:25">
      <c r="A25" s="21">
        <v>24</v>
      </c>
      <c r="C25" t="s">
        <v>244</v>
      </c>
    </row>
    <row r="26" spans="1:25">
      <c r="A26" s="21">
        <v>25</v>
      </c>
      <c r="C26" t="s">
        <v>186</v>
      </c>
    </row>
    <row r="27" spans="1:25">
      <c r="A27" s="21">
        <v>26</v>
      </c>
      <c r="C27" t="s">
        <v>463</v>
      </c>
    </row>
    <row r="28" spans="1:25">
      <c r="A28" s="21">
        <v>27</v>
      </c>
      <c r="C28" t="s">
        <v>433</v>
      </c>
      <c r="T28" t="s">
        <v>437</v>
      </c>
      <c r="U28" t="s">
        <v>436</v>
      </c>
    </row>
    <row r="29" spans="1:25">
      <c r="A29" s="21">
        <f>COUNTA(C31:C80)</f>
        <v>0</v>
      </c>
      <c r="T29">
        <v>6</v>
      </c>
      <c r="U29">
        <f>ROUNDUP(A29/T29,0)</f>
        <v>0</v>
      </c>
    </row>
    <row r="30" spans="1:25" ht="29.25" thickBot="1">
      <c r="A30" s="21">
        <v>0</v>
      </c>
      <c r="B30" s="1" t="s">
        <v>182</v>
      </c>
      <c r="C30" s="8" t="s">
        <v>7</v>
      </c>
      <c r="D30" s="7" t="s">
        <v>8</v>
      </c>
      <c r="E30" s="5" t="s">
        <v>9</v>
      </c>
      <c r="F30" s="5" t="s">
        <v>10</v>
      </c>
      <c r="G30" s="7" t="s">
        <v>11</v>
      </c>
      <c r="H30" s="7" t="s">
        <v>12</v>
      </c>
      <c r="I30" s="5" t="s">
        <v>13</v>
      </c>
      <c r="J30" s="5" t="s">
        <v>14</v>
      </c>
      <c r="K30" s="5" t="s">
        <v>200</v>
      </c>
      <c r="L30" s="5" t="s">
        <v>15</v>
      </c>
      <c r="M30" s="119" t="s">
        <v>236</v>
      </c>
      <c r="N30" s="120"/>
      <c r="O30" s="119" t="s">
        <v>235</v>
      </c>
      <c r="P30" s="120"/>
    </row>
    <row r="31" spans="1:25" ht="19.5" thickBot="1">
      <c r="A31" s="21">
        <v>1</v>
      </c>
      <c r="B31" s="9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93"/>
      <c r="N31" s="94"/>
      <c r="O31" s="93"/>
      <c r="P31" s="94"/>
      <c r="S31" t="s">
        <v>16</v>
      </c>
      <c r="U31" t="s">
        <v>90</v>
      </c>
      <c r="W31" t="s">
        <v>103</v>
      </c>
    </row>
    <row r="32" spans="1:25" ht="19.5" thickBot="1">
      <c r="A32" s="21">
        <v>2</v>
      </c>
      <c r="B32" s="34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91"/>
      <c r="N32" s="92"/>
      <c r="O32" s="91"/>
      <c r="P32" s="92"/>
      <c r="S32" t="s">
        <v>17</v>
      </c>
      <c r="U32" t="s">
        <v>91</v>
      </c>
      <c r="W32" t="s">
        <v>104</v>
      </c>
    </row>
    <row r="33" spans="1:23" ht="19.5" thickBot="1">
      <c r="A33" s="21">
        <v>3</v>
      </c>
      <c r="B33" s="9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93"/>
      <c r="N33" s="94"/>
      <c r="O33" s="93"/>
      <c r="P33" s="94"/>
      <c r="S33" t="s">
        <v>18</v>
      </c>
      <c r="U33" t="s">
        <v>92</v>
      </c>
      <c r="W33" t="s">
        <v>105</v>
      </c>
    </row>
    <row r="34" spans="1:23" ht="19.5" thickBot="1">
      <c r="A34" s="21">
        <v>4</v>
      </c>
      <c r="B34" s="34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91"/>
      <c r="N34" s="92"/>
      <c r="O34" s="91"/>
      <c r="P34" s="92"/>
      <c r="U34" t="s">
        <v>93</v>
      </c>
      <c r="W34" t="s">
        <v>106</v>
      </c>
    </row>
    <row r="35" spans="1:23" ht="19.5" thickBot="1">
      <c r="A35" s="21">
        <v>5</v>
      </c>
      <c r="B35" s="9"/>
      <c r="C35" s="30"/>
      <c r="D35" s="30"/>
      <c r="E35" s="30"/>
      <c r="F35" s="30"/>
      <c r="G35" s="30"/>
      <c r="H35" s="30"/>
      <c r="I35" s="30"/>
      <c r="J35" s="30"/>
      <c r="K35" s="30"/>
      <c r="L35" s="31"/>
      <c r="M35" s="93"/>
      <c r="N35" s="94"/>
      <c r="O35" s="93"/>
      <c r="P35" s="94"/>
      <c r="S35" t="s">
        <v>19</v>
      </c>
      <c r="W35" t="s">
        <v>107</v>
      </c>
    </row>
    <row r="36" spans="1:23" ht="19.5" thickBot="1">
      <c r="A36" s="21">
        <v>6</v>
      </c>
      <c r="B36" s="34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91"/>
      <c r="N36" s="92"/>
      <c r="O36" s="91"/>
      <c r="P36" s="92"/>
      <c r="S36" t="s">
        <v>22</v>
      </c>
      <c r="U36" t="s">
        <v>94</v>
      </c>
      <c r="W36" t="s">
        <v>108</v>
      </c>
    </row>
    <row r="37" spans="1:23" ht="19.5" thickBot="1">
      <c r="A37" s="21">
        <v>7</v>
      </c>
      <c r="B37" s="9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93"/>
      <c r="N37" s="94"/>
      <c r="O37" s="93"/>
      <c r="P37" s="94"/>
      <c r="S37" t="s">
        <v>23</v>
      </c>
      <c r="U37" t="s">
        <v>95</v>
      </c>
      <c r="W37" t="s">
        <v>109</v>
      </c>
    </row>
    <row r="38" spans="1:23" ht="19.5" thickBot="1">
      <c r="A38" s="21">
        <v>8</v>
      </c>
      <c r="B38" s="34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91"/>
      <c r="N38" s="92"/>
      <c r="O38" s="91"/>
      <c r="P38" s="92"/>
      <c r="S38" t="s">
        <v>24</v>
      </c>
      <c r="W38" t="s">
        <v>110</v>
      </c>
    </row>
    <row r="39" spans="1:23" ht="19.5" thickBot="1">
      <c r="A39" s="21">
        <v>9</v>
      </c>
      <c r="B39" s="9"/>
      <c r="C39" s="30"/>
      <c r="D39" s="30"/>
      <c r="E39" s="30"/>
      <c r="F39" s="30"/>
      <c r="G39" s="30"/>
      <c r="H39" s="30"/>
      <c r="I39" s="30"/>
      <c r="J39" s="30"/>
      <c r="K39" s="30"/>
      <c r="L39" s="31"/>
      <c r="M39" s="93"/>
      <c r="N39" s="94"/>
      <c r="O39" s="93"/>
      <c r="P39" s="94"/>
      <c r="S39" t="s">
        <v>25</v>
      </c>
      <c r="U39" t="s">
        <v>96</v>
      </c>
      <c r="W39" t="s">
        <v>111</v>
      </c>
    </row>
    <row r="40" spans="1:23" ht="19.5" thickBot="1">
      <c r="A40" s="21">
        <v>10</v>
      </c>
      <c r="B40" s="34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91"/>
      <c r="N40" s="92"/>
      <c r="O40" s="91"/>
      <c r="P40" s="92"/>
      <c r="S40" t="s">
        <v>26</v>
      </c>
      <c r="U40" t="s">
        <v>97</v>
      </c>
    </row>
    <row r="41" spans="1:23" ht="19.5" thickBot="1">
      <c r="A41" s="21">
        <v>11</v>
      </c>
      <c r="B41" s="9"/>
      <c r="C41" s="30"/>
      <c r="D41" s="30"/>
      <c r="E41" s="30"/>
      <c r="F41" s="30"/>
      <c r="G41" s="30"/>
      <c r="H41" s="30"/>
      <c r="I41" s="30"/>
      <c r="J41" s="30"/>
      <c r="K41" s="30"/>
      <c r="L41" s="31"/>
      <c r="M41" s="93"/>
      <c r="N41" s="94"/>
      <c r="O41" s="93"/>
      <c r="P41" s="94"/>
      <c r="S41" t="s">
        <v>27</v>
      </c>
      <c r="U41" t="s">
        <v>98</v>
      </c>
      <c r="W41" t="s">
        <v>112</v>
      </c>
    </row>
    <row r="42" spans="1:23" ht="19.5" thickBot="1">
      <c r="A42" s="21">
        <v>12</v>
      </c>
      <c r="B42" s="34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91"/>
      <c r="N42" s="92"/>
      <c r="O42" s="91"/>
      <c r="P42" s="92"/>
      <c r="S42" t="s">
        <v>28</v>
      </c>
      <c r="U42" t="s">
        <v>99</v>
      </c>
      <c r="W42" t="s">
        <v>113</v>
      </c>
    </row>
    <row r="43" spans="1:23" ht="19.5" thickBot="1">
      <c r="A43" s="21">
        <v>13</v>
      </c>
      <c r="B43" s="9"/>
      <c r="C43" s="30"/>
      <c r="D43" s="30"/>
      <c r="E43" s="30"/>
      <c r="F43" s="30"/>
      <c r="G43" s="30"/>
      <c r="H43" s="30"/>
      <c r="I43" s="30"/>
      <c r="J43" s="30"/>
      <c r="K43" s="30"/>
      <c r="L43" s="31"/>
      <c r="M43" s="93"/>
      <c r="N43" s="94"/>
      <c r="O43" s="93"/>
      <c r="P43" s="94"/>
      <c r="S43" t="s">
        <v>29</v>
      </c>
      <c r="U43" t="s">
        <v>100</v>
      </c>
      <c r="W43" t="s">
        <v>114</v>
      </c>
    </row>
    <row r="44" spans="1:23" ht="19.5" thickBot="1">
      <c r="A44" s="21">
        <v>14</v>
      </c>
      <c r="B44" s="34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91"/>
      <c r="N44" s="92"/>
      <c r="O44" s="91"/>
      <c r="P44" s="92"/>
      <c r="S44" t="s">
        <v>30</v>
      </c>
      <c r="U44" t="s">
        <v>101</v>
      </c>
      <c r="W44" t="s">
        <v>115</v>
      </c>
    </row>
    <row r="45" spans="1:23" ht="19.5" thickBot="1">
      <c r="A45" s="21">
        <v>15</v>
      </c>
      <c r="B45" s="9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93"/>
      <c r="N45" s="94"/>
      <c r="O45" s="93"/>
      <c r="P45" s="94"/>
      <c r="U45" t="s">
        <v>102</v>
      </c>
      <c r="W45" t="s">
        <v>116</v>
      </c>
    </row>
    <row r="46" spans="1:23" ht="19.5" thickBot="1">
      <c r="A46" s="21">
        <v>16</v>
      </c>
      <c r="B46" s="34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91"/>
      <c r="N46" s="92"/>
      <c r="O46" s="91"/>
      <c r="P46" s="92"/>
      <c r="S46" t="s">
        <v>18</v>
      </c>
      <c r="W46" t="s">
        <v>117</v>
      </c>
    </row>
    <row r="47" spans="1:23" ht="19.5" thickBot="1">
      <c r="A47" s="21">
        <v>17</v>
      </c>
      <c r="B47" s="9"/>
      <c r="C47" s="30"/>
      <c r="D47" s="30"/>
      <c r="E47" s="30"/>
      <c r="F47" s="30"/>
      <c r="G47" s="30"/>
      <c r="H47" s="30"/>
      <c r="I47" s="30"/>
      <c r="J47" s="30"/>
      <c r="K47" s="30"/>
      <c r="L47" s="31"/>
      <c r="M47" s="93"/>
      <c r="N47" s="94"/>
      <c r="O47" s="93"/>
      <c r="P47" s="94"/>
      <c r="S47" t="s">
        <v>31</v>
      </c>
      <c r="W47" t="s">
        <v>118</v>
      </c>
    </row>
    <row r="48" spans="1:23" ht="19.5" thickBot="1">
      <c r="A48" s="21">
        <v>18</v>
      </c>
      <c r="B48" s="34"/>
      <c r="C48" s="32"/>
      <c r="D48" s="32"/>
      <c r="E48" s="32"/>
      <c r="F48" s="32"/>
      <c r="G48" s="32"/>
      <c r="H48" s="32"/>
      <c r="I48" s="32"/>
      <c r="J48" s="32"/>
      <c r="K48" s="32"/>
      <c r="L48" s="33"/>
      <c r="M48" s="91"/>
      <c r="N48" s="92"/>
      <c r="O48" s="91"/>
      <c r="P48" s="92"/>
      <c r="S48" t="s">
        <v>32</v>
      </c>
    </row>
    <row r="49" spans="1:23" ht="19.5" thickBot="1">
      <c r="A49" s="21">
        <v>19</v>
      </c>
      <c r="B49" s="9"/>
      <c r="C49" s="30"/>
      <c r="D49" s="30"/>
      <c r="E49" s="30"/>
      <c r="F49" s="30"/>
      <c r="G49" s="30"/>
      <c r="H49" s="30"/>
      <c r="I49" s="30"/>
      <c r="J49" s="30"/>
      <c r="K49" s="30"/>
      <c r="L49" s="31"/>
      <c r="M49" s="93"/>
      <c r="N49" s="94"/>
      <c r="O49" s="93"/>
      <c r="P49" s="94"/>
      <c r="S49" t="s">
        <v>33</v>
      </c>
      <c r="W49" t="s">
        <v>119</v>
      </c>
    </row>
    <row r="50" spans="1:23" ht="19.5" thickBot="1">
      <c r="A50" s="21">
        <v>20</v>
      </c>
      <c r="B50" s="34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91"/>
      <c r="N50" s="92"/>
      <c r="O50" s="91"/>
      <c r="P50" s="92"/>
      <c r="S50" t="s">
        <v>34</v>
      </c>
      <c r="W50" t="s">
        <v>120</v>
      </c>
    </row>
    <row r="51" spans="1:23" ht="19.5" thickBot="1">
      <c r="A51" s="21">
        <v>21</v>
      </c>
      <c r="B51" s="9"/>
      <c r="C51" s="30"/>
      <c r="D51" s="30"/>
      <c r="E51" s="30"/>
      <c r="F51" s="30"/>
      <c r="G51" s="30"/>
      <c r="H51" s="30"/>
      <c r="I51" s="30"/>
      <c r="J51" s="30"/>
      <c r="K51" s="30"/>
      <c r="L51" s="31"/>
      <c r="M51" s="93"/>
      <c r="N51" s="94"/>
      <c r="O51" s="93"/>
      <c r="P51" s="94"/>
      <c r="S51" t="s">
        <v>35</v>
      </c>
      <c r="W51" t="s">
        <v>121</v>
      </c>
    </row>
    <row r="52" spans="1:23" ht="19.5" thickBot="1">
      <c r="A52" s="21">
        <v>22</v>
      </c>
      <c r="B52" s="34"/>
      <c r="C52" s="32"/>
      <c r="D52" s="32"/>
      <c r="E52" s="32"/>
      <c r="F52" s="32"/>
      <c r="G52" s="32"/>
      <c r="H52" s="32"/>
      <c r="I52" s="32"/>
      <c r="J52" s="32"/>
      <c r="K52" s="32"/>
      <c r="L52" s="33"/>
      <c r="M52" s="91"/>
      <c r="N52" s="92"/>
      <c r="O52" s="91"/>
      <c r="P52" s="92"/>
      <c r="S52" t="s">
        <v>36</v>
      </c>
      <c r="W52" t="s">
        <v>122</v>
      </c>
    </row>
    <row r="53" spans="1:23" ht="19.5" thickBot="1">
      <c r="A53" s="21">
        <v>23</v>
      </c>
      <c r="B53" s="9"/>
      <c r="C53" s="30"/>
      <c r="D53" s="30"/>
      <c r="E53" s="30"/>
      <c r="F53" s="30"/>
      <c r="G53" s="30"/>
      <c r="H53" s="30"/>
      <c r="I53" s="30"/>
      <c r="J53" s="30"/>
      <c r="K53" s="30"/>
      <c r="L53" s="31"/>
      <c r="M53" s="93"/>
      <c r="N53" s="94"/>
      <c r="O53" s="93"/>
      <c r="P53" s="94"/>
      <c r="W53" t="s">
        <v>123</v>
      </c>
    </row>
    <row r="54" spans="1:23" ht="19.5" thickBot="1">
      <c r="A54" s="21">
        <v>24</v>
      </c>
      <c r="B54" s="34"/>
      <c r="C54" s="32"/>
      <c r="D54" s="32"/>
      <c r="E54" s="32"/>
      <c r="F54" s="32"/>
      <c r="G54" s="32"/>
      <c r="H54" s="32"/>
      <c r="I54" s="32"/>
      <c r="J54" s="32"/>
      <c r="K54" s="32"/>
      <c r="L54" s="33"/>
      <c r="M54" s="91"/>
      <c r="N54" s="92"/>
      <c r="O54" s="91"/>
      <c r="P54" s="92"/>
      <c r="S54" t="s">
        <v>37</v>
      </c>
    </row>
    <row r="55" spans="1:23" ht="19.5" thickBot="1">
      <c r="A55" s="21">
        <v>25</v>
      </c>
      <c r="B55" s="9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93"/>
      <c r="N55" s="94"/>
      <c r="O55" s="93"/>
      <c r="P55" s="94"/>
      <c r="S55" t="s">
        <v>38</v>
      </c>
      <c r="W55" t="s">
        <v>124</v>
      </c>
    </row>
    <row r="56" spans="1:23" ht="19.5" thickBot="1">
      <c r="A56" s="21">
        <v>26</v>
      </c>
      <c r="B56" s="34"/>
      <c r="C56" s="32"/>
      <c r="D56" s="32"/>
      <c r="E56" s="32"/>
      <c r="F56" s="32"/>
      <c r="G56" s="32"/>
      <c r="H56" s="32"/>
      <c r="I56" s="32"/>
      <c r="J56" s="32"/>
      <c r="K56" s="32"/>
      <c r="L56" s="33"/>
      <c r="M56" s="91"/>
      <c r="N56" s="92"/>
      <c r="O56" s="91"/>
      <c r="P56" s="92"/>
      <c r="W56" t="s">
        <v>125</v>
      </c>
    </row>
    <row r="57" spans="1:23" ht="19.5" thickBot="1">
      <c r="A57" s="21">
        <v>27</v>
      </c>
      <c r="B57" s="9"/>
      <c r="C57" s="30"/>
      <c r="D57" s="30"/>
      <c r="E57" s="30"/>
      <c r="F57" s="30"/>
      <c r="G57" s="30"/>
      <c r="H57" s="30"/>
      <c r="I57" s="30"/>
      <c r="J57" s="30"/>
      <c r="K57" s="30"/>
      <c r="L57" s="31"/>
      <c r="M57" s="93"/>
      <c r="N57" s="94"/>
      <c r="O57" s="93"/>
      <c r="P57" s="94"/>
      <c r="S57" t="s">
        <v>39</v>
      </c>
      <c r="W57" t="s">
        <v>126</v>
      </c>
    </row>
    <row r="58" spans="1:23" ht="19.5" thickBot="1">
      <c r="A58" s="21">
        <v>28</v>
      </c>
      <c r="B58" s="34"/>
      <c r="C58" s="32"/>
      <c r="D58" s="32"/>
      <c r="E58" s="32"/>
      <c r="F58" s="32"/>
      <c r="G58" s="32"/>
      <c r="H58" s="32"/>
      <c r="I58" s="32"/>
      <c r="J58" s="32"/>
      <c r="K58" s="32"/>
      <c r="L58" s="33"/>
      <c r="M58" s="91"/>
      <c r="N58" s="92"/>
      <c r="O58" s="91"/>
      <c r="P58" s="92"/>
      <c r="S58" t="s">
        <v>40</v>
      </c>
      <c r="W58" t="s">
        <v>127</v>
      </c>
    </row>
    <row r="59" spans="1:23" ht="19.5" thickBot="1">
      <c r="A59" s="21">
        <v>29</v>
      </c>
      <c r="B59" s="9"/>
      <c r="C59" s="30"/>
      <c r="D59" s="30"/>
      <c r="E59" s="30"/>
      <c r="F59" s="30"/>
      <c r="G59" s="30"/>
      <c r="H59" s="30"/>
      <c r="I59" s="30"/>
      <c r="J59" s="30"/>
      <c r="K59" s="30"/>
      <c r="L59" s="31"/>
      <c r="M59" s="93"/>
      <c r="N59" s="94"/>
      <c r="O59" s="93"/>
      <c r="P59" s="94"/>
      <c r="S59" t="s">
        <v>41</v>
      </c>
      <c r="W59" t="s">
        <v>128</v>
      </c>
    </row>
    <row r="60" spans="1:23" ht="19.5" thickBot="1">
      <c r="A60" s="21">
        <v>30</v>
      </c>
      <c r="B60" s="34"/>
      <c r="C60" s="32"/>
      <c r="D60" s="32"/>
      <c r="E60" s="32"/>
      <c r="F60" s="32"/>
      <c r="G60" s="32"/>
      <c r="H60" s="32"/>
      <c r="I60" s="32"/>
      <c r="J60" s="32"/>
      <c r="K60" s="32"/>
      <c r="L60" s="33"/>
      <c r="M60" s="91"/>
      <c r="N60" s="92"/>
      <c r="O60" s="91"/>
      <c r="P60" s="92"/>
      <c r="S60" t="s">
        <v>42</v>
      </c>
      <c r="W60" t="s">
        <v>129</v>
      </c>
    </row>
    <row r="61" spans="1:23" ht="19.5" thickBot="1">
      <c r="A61" s="21">
        <v>31</v>
      </c>
      <c r="B61" s="9"/>
      <c r="C61" s="30"/>
      <c r="D61" s="30"/>
      <c r="E61" s="30"/>
      <c r="F61" s="30"/>
      <c r="G61" s="30"/>
      <c r="H61" s="30"/>
      <c r="I61" s="30"/>
      <c r="J61" s="30"/>
      <c r="K61" s="30"/>
      <c r="L61" s="31"/>
      <c r="M61" s="93"/>
      <c r="N61" s="94"/>
      <c r="O61" s="93"/>
      <c r="P61" s="94"/>
      <c r="S61" t="s">
        <v>43</v>
      </c>
      <c r="W61" t="s">
        <v>130</v>
      </c>
    </row>
    <row r="62" spans="1:23" ht="19.5" thickBot="1">
      <c r="A62" s="21">
        <v>32</v>
      </c>
      <c r="B62" s="34"/>
      <c r="C62" s="32"/>
      <c r="D62" s="32"/>
      <c r="E62" s="32"/>
      <c r="F62" s="32"/>
      <c r="G62" s="32"/>
      <c r="H62" s="32"/>
      <c r="I62" s="32"/>
      <c r="J62" s="32"/>
      <c r="K62" s="32"/>
      <c r="L62" s="33"/>
      <c r="M62" s="91"/>
      <c r="N62" s="92"/>
      <c r="O62" s="91"/>
      <c r="P62" s="92"/>
      <c r="W62" t="s">
        <v>131</v>
      </c>
    </row>
    <row r="63" spans="1:23" ht="19.5" thickBot="1">
      <c r="A63" s="21">
        <v>33</v>
      </c>
      <c r="B63" s="9"/>
      <c r="C63" s="30"/>
      <c r="D63" s="30"/>
      <c r="E63" s="30"/>
      <c r="F63" s="30"/>
      <c r="G63" s="30"/>
      <c r="H63" s="30"/>
      <c r="I63" s="30"/>
      <c r="J63" s="30"/>
      <c r="K63" s="30"/>
      <c r="L63" s="31"/>
      <c r="M63" s="93"/>
      <c r="N63" s="94"/>
      <c r="O63" s="93"/>
      <c r="P63" s="94"/>
      <c r="S63" t="s">
        <v>44</v>
      </c>
      <c r="W63" t="s">
        <v>132</v>
      </c>
    </row>
    <row r="64" spans="1:23" ht="19.5" thickBot="1">
      <c r="A64" s="21">
        <v>34</v>
      </c>
      <c r="B64" s="34"/>
      <c r="C64" s="32"/>
      <c r="D64" s="32"/>
      <c r="E64" s="32"/>
      <c r="F64" s="32"/>
      <c r="G64" s="32"/>
      <c r="H64" s="32"/>
      <c r="I64" s="32"/>
      <c r="J64" s="32"/>
      <c r="K64" s="32"/>
      <c r="L64" s="33"/>
      <c r="M64" s="91"/>
      <c r="N64" s="92"/>
      <c r="O64" s="91"/>
      <c r="P64" s="92"/>
      <c r="S64" t="s">
        <v>45</v>
      </c>
      <c r="W64" t="s">
        <v>133</v>
      </c>
    </row>
    <row r="65" spans="1:23" ht="19.5" thickBot="1">
      <c r="A65" s="21">
        <v>35</v>
      </c>
      <c r="B65" s="9"/>
      <c r="C65" s="30"/>
      <c r="D65" s="30"/>
      <c r="E65" s="30"/>
      <c r="F65" s="30"/>
      <c r="G65" s="30"/>
      <c r="H65" s="30"/>
      <c r="I65" s="30"/>
      <c r="J65" s="30"/>
      <c r="K65" s="30"/>
      <c r="L65" s="31"/>
      <c r="M65" s="93"/>
      <c r="N65" s="94"/>
      <c r="O65" s="93"/>
      <c r="P65" s="94"/>
      <c r="S65" t="s">
        <v>46</v>
      </c>
      <c r="W65" t="s">
        <v>134</v>
      </c>
    </row>
    <row r="66" spans="1:23" ht="19.5" thickBot="1">
      <c r="A66" s="21">
        <v>36</v>
      </c>
      <c r="B66" s="34"/>
      <c r="C66" s="32"/>
      <c r="D66" s="32"/>
      <c r="E66" s="32"/>
      <c r="F66" s="32"/>
      <c r="G66" s="32"/>
      <c r="H66" s="32"/>
      <c r="I66" s="32"/>
      <c r="J66" s="32"/>
      <c r="K66" s="32"/>
      <c r="L66" s="33"/>
      <c r="M66" s="91"/>
      <c r="N66" s="92"/>
      <c r="O66" s="91"/>
      <c r="P66" s="92"/>
      <c r="S66" t="s">
        <v>47</v>
      </c>
      <c r="W66" t="s">
        <v>135</v>
      </c>
    </row>
    <row r="67" spans="1:23" ht="19.5" thickBot="1">
      <c r="A67" s="21">
        <v>37</v>
      </c>
      <c r="B67" s="9"/>
      <c r="C67" s="30"/>
      <c r="D67" s="30"/>
      <c r="E67" s="30"/>
      <c r="F67" s="30"/>
      <c r="G67" s="30"/>
      <c r="H67" s="30"/>
      <c r="I67" s="30"/>
      <c r="J67" s="30"/>
      <c r="K67" s="30"/>
      <c r="L67" s="31"/>
      <c r="M67" s="93"/>
      <c r="N67" s="94"/>
      <c r="O67" s="93"/>
      <c r="P67" s="94"/>
      <c r="S67" t="s">
        <v>48</v>
      </c>
      <c r="W67" t="s">
        <v>136</v>
      </c>
    </row>
    <row r="68" spans="1:23" ht="19.5" thickBot="1">
      <c r="A68" s="21">
        <v>38</v>
      </c>
      <c r="B68" s="34"/>
      <c r="C68" s="32"/>
      <c r="D68" s="32"/>
      <c r="E68" s="32"/>
      <c r="F68" s="32"/>
      <c r="G68" s="32"/>
      <c r="H68" s="32"/>
      <c r="I68" s="32"/>
      <c r="J68" s="32"/>
      <c r="K68" s="32"/>
      <c r="L68" s="33"/>
      <c r="M68" s="91"/>
      <c r="N68" s="92"/>
      <c r="O68" s="91"/>
      <c r="P68" s="92"/>
      <c r="S68" t="s">
        <v>49</v>
      </c>
      <c r="W68" t="s">
        <v>137</v>
      </c>
    </row>
    <row r="69" spans="1:23" ht="19.5" thickBot="1">
      <c r="A69" s="21">
        <v>39</v>
      </c>
      <c r="B69" s="9"/>
      <c r="C69" s="30"/>
      <c r="D69" s="30"/>
      <c r="E69" s="30"/>
      <c r="F69" s="30"/>
      <c r="G69" s="30"/>
      <c r="H69" s="30"/>
      <c r="I69" s="30"/>
      <c r="J69" s="30"/>
      <c r="K69" s="30"/>
      <c r="L69" s="31"/>
      <c r="M69" s="93"/>
      <c r="N69" s="94"/>
      <c r="O69" s="93"/>
      <c r="P69" s="94"/>
      <c r="S69" t="s">
        <v>50</v>
      </c>
      <c r="W69" t="s">
        <v>138</v>
      </c>
    </row>
    <row r="70" spans="1:23" ht="19.5" thickBot="1">
      <c r="A70" s="21">
        <v>40</v>
      </c>
      <c r="B70" s="34"/>
      <c r="C70" s="32"/>
      <c r="D70" s="32"/>
      <c r="E70" s="32"/>
      <c r="F70" s="32"/>
      <c r="G70" s="32"/>
      <c r="H70" s="32"/>
      <c r="I70" s="32"/>
      <c r="J70" s="32"/>
      <c r="K70" s="32"/>
      <c r="L70" s="33"/>
      <c r="M70" s="91"/>
      <c r="N70" s="92"/>
      <c r="O70" s="91"/>
      <c r="P70" s="92"/>
      <c r="S70" t="s">
        <v>51</v>
      </c>
      <c r="W70" t="s">
        <v>139</v>
      </c>
    </row>
    <row r="71" spans="1:23" ht="19.5" thickBot="1">
      <c r="A71" s="21">
        <v>41</v>
      </c>
      <c r="B71" s="9"/>
      <c r="C71" s="30"/>
      <c r="D71" s="30"/>
      <c r="E71" s="30"/>
      <c r="F71" s="30"/>
      <c r="G71" s="30"/>
      <c r="H71" s="30"/>
      <c r="I71" s="30"/>
      <c r="J71" s="30"/>
      <c r="K71" s="30"/>
      <c r="L71" s="31"/>
      <c r="M71" s="93"/>
      <c r="N71" s="94"/>
      <c r="O71" s="93"/>
      <c r="P71" s="94"/>
      <c r="S71" t="s">
        <v>52</v>
      </c>
      <c r="W71" t="s">
        <v>140</v>
      </c>
    </row>
    <row r="72" spans="1:23" ht="19.5" thickBot="1">
      <c r="A72" s="21">
        <v>42</v>
      </c>
      <c r="B72" s="34"/>
      <c r="C72" s="32"/>
      <c r="D72" s="32"/>
      <c r="E72" s="32"/>
      <c r="F72" s="32"/>
      <c r="G72" s="32"/>
      <c r="H72" s="32"/>
      <c r="I72" s="32"/>
      <c r="J72" s="32"/>
      <c r="K72" s="32"/>
      <c r="L72" s="33"/>
      <c r="M72" s="91"/>
      <c r="N72" s="92"/>
      <c r="O72" s="91"/>
      <c r="P72" s="92"/>
      <c r="W72" t="s">
        <v>141</v>
      </c>
    </row>
    <row r="73" spans="1:23" ht="19.5" thickBot="1">
      <c r="A73" s="21">
        <v>43</v>
      </c>
      <c r="B73" s="9"/>
      <c r="C73" s="30"/>
      <c r="D73" s="30"/>
      <c r="E73" s="30"/>
      <c r="F73" s="30"/>
      <c r="G73" s="30"/>
      <c r="H73" s="30"/>
      <c r="I73" s="30"/>
      <c r="J73" s="30"/>
      <c r="K73" s="30"/>
      <c r="L73" s="31"/>
      <c r="M73" s="93"/>
      <c r="N73" s="94"/>
      <c r="O73" s="93"/>
      <c r="P73" s="94"/>
      <c r="S73" t="s">
        <v>19</v>
      </c>
      <c r="W73" t="s">
        <v>142</v>
      </c>
    </row>
    <row r="74" spans="1:23" ht="19.5" thickBot="1">
      <c r="A74" s="21">
        <v>44</v>
      </c>
      <c r="B74" s="34"/>
      <c r="C74" s="32"/>
      <c r="D74" s="32"/>
      <c r="E74" s="32"/>
      <c r="F74" s="32"/>
      <c r="G74" s="32"/>
      <c r="H74" s="32"/>
      <c r="I74" s="32"/>
      <c r="J74" s="32"/>
      <c r="K74" s="32"/>
      <c r="L74" s="33"/>
      <c r="M74" s="91"/>
      <c r="N74" s="92"/>
      <c r="O74" s="91"/>
      <c r="P74" s="92"/>
      <c r="S74" t="s">
        <v>53</v>
      </c>
      <c r="W74" t="s">
        <v>143</v>
      </c>
    </row>
    <row r="75" spans="1:23" ht="19.5" thickBot="1">
      <c r="A75" s="21">
        <v>45</v>
      </c>
      <c r="B75" s="9"/>
      <c r="C75" s="30"/>
      <c r="D75" s="30"/>
      <c r="E75" s="30"/>
      <c r="F75" s="30"/>
      <c r="G75" s="30"/>
      <c r="H75" s="30"/>
      <c r="I75" s="30"/>
      <c r="J75" s="30"/>
      <c r="K75" s="30"/>
      <c r="L75" s="31"/>
      <c r="M75" s="93"/>
      <c r="N75" s="94"/>
      <c r="O75" s="93"/>
      <c r="P75" s="94"/>
      <c r="S75" t="s">
        <v>54</v>
      </c>
    </row>
    <row r="76" spans="1:23" ht="19.5" thickBot="1">
      <c r="A76" s="21">
        <v>46</v>
      </c>
      <c r="B76" s="34"/>
      <c r="C76" s="32"/>
      <c r="D76" s="32"/>
      <c r="E76" s="32"/>
      <c r="F76" s="32"/>
      <c r="G76" s="32"/>
      <c r="H76" s="32"/>
      <c r="I76" s="32"/>
      <c r="J76" s="32"/>
      <c r="K76" s="32"/>
      <c r="L76" s="33"/>
      <c r="M76" s="91"/>
      <c r="N76" s="92"/>
      <c r="O76" s="91"/>
      <c r="P76" s="92"/>
      <c r="S76" t="s">
        <v>55</v>
      </c>
      <c r="W76" t="s">
        <v>144</v>
      </c>
    </row>
    <row r="77" spans="1:23" ht="19.5" thickBot="1">
      <c r="A77" s="21">
        <v>47</v>
      </c>
      <c r="B77" s="9"/>
      <c r="C77" s="30"/>
      <c r="D77" s="30"/>
      <c r="E77" s="30"/>
      <c r="F77" s="30"/>
      <c r="G77" s="30"/>
      <c r="H77" s="30"/>
      <c r="I77" s="30"/>
      <c r="J77" s="30"/>
      <c r="K77" s="30"/>
      <c r="L77" s="31"/>
      <c r="M77" s="93"/>
      <c r="N77" s="94"/>
      <c r="O77" s="93"/>
      <c r="P77" s="94"/>
      <c r="S77" t="s">
        <v>56</v>
      </c>
      <c r="W77" t="s">
        <v>145</v>
      </c>
    </row>
    <row r="78" spans="1:23" ht="19.5" thickBot="1">
      <c r="A78" s="21">
        <v>48</v>
      </c>
      <c r="B78" s="34"/>
      <c r="C78" s="32"/>
      <c r="D78" s="32"/>
      <c r="E78" s="32"/>
      <c r="F78" s="32"/>
      <c r="G78" s="32"/>
      <c r="H78" s="32"/>
      <c r="I78" s="32"/>
      <c r="J78" s="32"/>
      <c r="K78" s="32"/>
      <c r="L78" s="33"/>
      <c r="M78" s="91"/>
      <c r="N78" s="92"/>
      <c r="O78" s="91"/>
      <c r="P78" s="92"/>
      <c r="S78" t="s">
        <v>57</v>
      </c>
      <c r="W78" t="s">
        <v>146</v>
      </c>
    </row>
    <row r="79" spans="1:23" ht="19.5" thickBot="1">
      <c r="A79" s="21">
        <v>49</v>
      </c>
      <c r="B79" s="9"/>
      <c r="C79" s="30"/>
      <c r="D79" s="30"/>
      <c r="E79" s="30"/>
      <c r="F79" s="30"/>
      <c r="G79" s="30"/>
      <c r="H79" s="30"/>
      <c r="I79" s="30"/>
      <c r="J79" s="30"/>
      <c r="K79" s="30"/>
      <c r="L79" s="31"/>
      <c r="M79" s="93"/>
      <c r="N79" s="94"/>
      <c r="O79" s="93"/>
      <c r="P79" s="94"/>
      <c r="W79" t="s">
        <v>147</v>
      </c>
    </row>
    <row r="80" spans="1:23" ht="19.5" thickBot="1">
      <c r="A80" s="21">
        <v>50</v>
      </c>
      <c r="B80" s="34"/>
      <c r="C80" s="32"/>
      <c r="D80" s="32"/>
      <c r="E80" s="32"/>
      <c r="F80" s="32"/>
      <c r="G80" s="32"/>
      <c r="H80" s="32"/>
      <c r="I80" s="32"/>
      <c r="J80" s="32"/>
      <c r="K80" s="32"/>
      <c r="L80" s="33"/>
      <c r="M80" s="91"/>
      <c r="N80" s="92"/>
      <c r="O80" s="91"/>
      <c r="P80" s="92"/>
      <c r="S80" t="s">
        <v>58</v>
      </c>
      <c r="W80" t="s">
        <v>148</v>
      </c>
    </row>
    <row r="81" spans="1:23">
      <c r="A81" s="21">
        <v>51</v>
      </c>
      <c r="S81" t="s">
        <v>59</v>
      </c>
      <c r="W81" t="s">
        <v>149</v>
      </c>
    </row>
    <row r="82" spans="1:23">
      <c r="A82" s="21">
        <v>52</v>
      </c>
      <c r="S82" t="s">
        <v>60</v>
      </c>
      <c r="W82" t="s">
        <v>150</v>
      </c>
    </row>
    <row r="83" spans="1:23">
      <c r="A83" s="21">
        <v>53</v>
      </c>
      <c r="W83" t="s">
        <v>151</v>
      </c>
    </row>
    <row r="84" spans="1:23">
      <c r="A84" s="21">
        <v>54</v>
      </c>
      <c r="S84" t="s">
        <v>61</v>
      </c>
      <c r="W84" t="s">
        <v>152</v>
      </c>
    </row>
    <row r="85" spans="1:23">
      <c r="S85" t="s">
        <v>62</v>
      </c>
    </row>
    <row r="86" spans="1:23">
      <c r="S86" t="s">
        <v>63</v>
      </c>
      <c r="W86" t="s">
        <v>153</v>
      </c>
    </row>
    <row r="87" spans="1:23">
      <c r="S87" t="s">
        <v>64</v>
      </c>
      <c r="W87" t="s">
        <v>154</v>
      </c>
    </row>
    <row r="88" spans="1:23">
      <c r="S88" t="s">
        <v>65</v>
      </c>
      <c r="W88" t="s">
        <v>155</v>
      </c>
    </row>
    <row r="89" spans="1:23">
      <c r="W89" t="s">
        <v>156</v>
      </c>
    </row>
    <row r="90" spans="1:23">
      <c r="S90" t="s">
        <v>66</v>
      </c>
      <c r="W90" t="s">
        <v>157</v>
      </c>
    </row>
    <row r="91" spans="1:23">
      <c r="S91" t="s">
        <v>67</v>
      </c>
      <c r="W91" t="s">
        <v>158</v>
      </c>
    </row>
    <row r="92" spans="1:23">
      <c r="S92" t="s">
        <v>68</v>
      </c>
      <c r="W92" t="s">
        <v>159</v>
      </c>
    </row>
    <row r="93" spans="1:23">
      <c r="S93" t="s">
        <v>69</v>
      </c>
      <c r="W93" t="s">
        <v>160</v>
      </c>
    </row>
    <row r="94" spans="1:23">
      <c r="S94" t="s">
        <v>70</v>
      </c>
      <c r="W94" t="s">
        <v>161</v>
      </c>
    </row>
    <row r="95" spans="1:23">
      <c r="W95" t="s">
        <v>162</v>
      </c>
    </row>
    <row r="96" spans="1:23">
      <c r="S96" t="s">
        <v>71</v>
      </c>
      <c r="W96" t="s">
        <v>163</v>
      </c>
    </row>
    <row r="97" spans="19:23">
      <c r="S97" t="s">
        <v>72</v>
      </c>
      <c r="W97" t="s">
        <v>164</v>
      </c>
    </row>
    <row r="98" spans="19:23">
      <c r="W98" t="s">
        <v>165</v>
      </c>
    </row>
    <row r="99" spans="19:23">
      <c r="S99" t="s">
        <v>73</v>
      </c>
      <c r="W99" t="s">
        <v>166</v>
      </c>
    </row>
    <row r="100" spans="19:23">
      <c r="S100" t="s">
        <v>74</v>
      </c>
    </row>
    <row r="101" spans="19:23">
      <c r="W101" t="s">
        <v>167</v>
      </c>
    </row>
    <row r="102" spans="19:23">
      <c r="S102" t="s">
        <v>75</v>
      </c>
      <c r="W102" t="s">
        <v>168</v>
      </c>
    </row>
    <row r="103" spans="19:23">
      <c r="S103" t="s">
        <v>76</v>
      </c>
      <c r="W103" t="s">
        <v>169</v>
      </c>
    </row>
    <row r="104" spans="19:23">
      <c r="W104" t="s">
        <v>170</v>
      </c>
    </row>
    <row r="105" spans="19:23">
      <c r="S105" t="s">
        <v>77</v>
      </c>
      <c r="W105" t="s">
        <v>171</v>
      </c>
    </row>
    <row r="106" spans="19:23">
      <c r="W106" t="s">
        <v>172</v>
      </c>
    </row>
    <row r="107" spans="19:23">
      <c r="S107" t="s">
        <v>78</v>
      </c>
      <c r="W107" t="s">
        <v>173</v>
      </c>
    </row>
    <row r="109" spans="19:23">
      <c r="S109" t="s">
        <v>79</v>
      </c>
      <c r="W109" t="s">
        <v>174</v>
      </c>
    </row>
    <row r="110" spans="19:23">
      <c r="S110" t="s">
        <v>80</v>
      </c>
      <c r="W110" t="s">
        <v>175</v>
      </c>
    </row>
    <row r="111" spans="19:23">
      <c r="S111" t="s">
        <v>81</v>
      </c>
    </row>
    <row r="112" spans="19:23">
      <c r="W112" t="s">
        <v>176</v>
      </c>
    </row>
    <row r="113" spans="19:23">
      <c r="S113" t="s">
        <v>82</v>
      </c>
      <c r="W113" t="s">
        <v>177</v>
      </c>
    </row>
    <row r="114" spans="19:23">
      <c r="S114" t="s">
        <v>83</v>
      </c>
    </row>
    <row r="115" spans="19:23">
      <c r="S115" t="s">
        <v>84</v>
      </c>
    </row>
    <row r="116" spans="19:23">
      <c r="S116" t="s">
        <v>60</v>
      </c>
    </row>
    <row r="117" spans="19:23">
      <c r="S117" t="s">
        <v>85</v>
      </c>
    </row>
    <row r="118" spans="19:23">
      <c r="S118" t="s">
        <v>86</v>
      </c>
    </row>
    <row r="119" spans="19:23">
      <c r="S119" t="s">
        <v>87</v>
      </c>
    </row>
    <row r="120" spans="19:23">
      <c r="S120" t="s">
        <v>88</v>
      </c>
    </row>
    <row r="121" spans="19:23">
      <c r="S121" t="s">
        <v>89</v>
      </c>
    </row>
  </sheetData>
  <sheetProtection algorithmName="SHA-512" hashValue="2w1X6OioTi6z6kY2GCL42vw/eY0EgWcXlw+4LxbP8yyrNvnT3nsnaRatwmPrkIwSW8XUGSTrqSSdXwb9I4Gc3A==" saltValue="bkY39EqurZPkBs5U25Sz9g==" spinCount="100000" sheet="1" objects="1" scenarios="1"/>
  <mergeCells count="127">
    <mergeCell ref="D6:E6"/>
    <mergeCell ref="G6:H6"/>
    <mergeCell ref="O78:P78"/>
    <mergeCell ref="O79:P79"/>
    <mergeCell ref="O80:P80"/>
    <mergeCell ref="O72:P72"/>
    <mergeCell ref="O73:P73"/>
    <mergeCell ref="O74:P74"/>
    <mergeCell ref="O75:P75"/>
    <mergeCell ref="O76:P76"/>
    <mergeCell ref="O69:P69"/>
    <mergeCell ref="O70:P70"/>
    <mergeCell ref="O71:P71"/>
    <mergeCell ref="O62:P62"/>
    <mergeCell ref="O63:P63"/>
    <mergeCell ref="O64:P64"/>
    <mergeCell ref="O65:P65"/>
    <mergeCell ref="O66:P66"/>
    <mergeCell ref="O77:P77"/>
    <mergeCell ref="O60:P60"/>
    <mergeCell ref="O61:P61"/>
    <mergeCell ref="O52:P52"/>
    <mergeCell ref="O67:P67"/>
    <mergeCell ref="O68:P68"/>
    <mergeCell ref="M60:N60"/>
    <mergeCell ref="M59:N5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47:P47"/>
    <mergeCell ref="O48:P48"/>
    <mergeCell ref="O49:P49"/>
    <mergeCell ref="O50:P50"/>
    <mergeCell ref="O51:P51"/>
    <mergeCell ref="O42:P42"/>
    <mergeCell ref="O43:P43"/>
    <mergeCell ref="O44:P44"/>
    <mergeCell ref="O45:P45"/>
    <mergeCell ref="O46:P46"/>
    <mergeCell ref="O57:P57"/>
    <mergeCell ref="O58:P58"/>
    <mergeCell ref="O59:P59"/>
    <mergeCell ref="O39:P39"/>
    <mergeCell ref="O40:P40"/>
    <mergeCell ref="O41:P41"/>
    <mergeCell ref="M46:N46"/>
    <mergeCell ref="M47:N47"/>
    <mergeCell ref="O55:P55"/>
    <mergeCell ref="O56:P56"/>
    <mergeCell ref="O53:P53"/>
    <mergeCell ref="O54:P54"/>
    <mergeCell ref="M77:N77"/>
    <mergeCell ref="M78:N78"/>
    <mergeCell ref="M79:N79"/>
    <mergeCell ref="M80:N80"/>
    <mergeCell ref="M72:N72"/>
    <mergeCell ref="M73:N73"/>
    <mergeCell ref="M74:N74"/>
    <mergeCell ref="M75:N75"/>
    <mergeCell ref="M76:N76"/>
    <mergeCell ref="M67:N67"/>
    <mergeCell ref="M68:N68"/>
    <mergeCell ref="M69:N69"/>
    <mergeCell ref="M70:N70"/>
    <mergeCell ref="M71:N71"/>
    <mergeCell ref="M62:N62"/>
    <mergeCell ref="M63:N63"/>
    <mergeCell ref="M64:N64"/>
    <mergeCell ref="M65:N65"/>
    <mergeCell ref="M66:N66"/>
    <mergeCell ref="D4:G4"/>
    <mergeCell ref="D5:G5"/>
    <mergeCell ref="D9:G9"/>
    <mergeCell ref="M61:N61"/>
    <mergeCell ref="C12:C14"/>
    <mergeCell ref="C15:C17"/>
    <mergeCell ref="L10:L11"/>
    <mergeCell ref="M10:M11"/>
    <mergeCell ref="D12:G12"/>
    <mergeCell ref="D13:G13"/>
    <mergeCell ref="D14:G14"/>
    <mergeCell ref="D15:G15"/>
    <mergeCell ref="D16:G16"/>
    <mergeCell ref="D17:G17"/>
    <mergeCell ref="M41:N41"/>
    <mergeCell ref="M30:N30"/>
    <mergeCell ref="M31:N31"/>
    <mergeCell ref="M32:N32"/>
    <mergeCell ref="M33:N33"/>
    <mergeCell ref="L12:L13"/>
    <mergeCell ref="M12:M13"/>
    <mergeCell ref="L14:L15"/>
    <mergeCell ref="M7:M8"/>
    <mergeCell ref="M4:M5"/>
    <mergeCell ref="M58:N58"/>
    <mergeCell ref="M48:N48"/>
    <mergeCell ref="M49:N49"/>
    <mergeCell ref="M50:N50"/>
    <mergeCell ref="M51:N51"/>
    <mergeCell ref="M52:N52"/>
    <mergeCell ref="M36:N36"/>
    <mergeCell ref="M37:N37"/>
    <mergeCell ref="M38:N38"/>
    <mergeCell ref="M39:N39"/>
    <mergeCell ref="M40:N40"/>
    <mergeCell ref="M53:N53"/>
    <mergeCell ref="M42:N42"/>
    <mergeCell ref="M43:N43"/>
    <mergeCell ref="M44:N44"/>
    <mergeCell ref="M45:N45"/>
    <mergeCell ref="D20:H20"/>
    <mergeCell ref="D21:H21"/>
    <mergeCell ref="D22:H22"/>
    <mergeCell ref="C21:C22"/>
    <mergeCell ref="M14:M15"/>
    <mergeCell ref="M54:N54"/>
    <mergeCell ref="M55:N55"/>
    <mergeCell ref="M56:N56"/>
    <mergeCell ref="M57:N57"/>
    <mergeCell ref="M34:N34"/>
    <mergeCell ref="M35:N35"/>
  </mergeCells>
  <phoneticPr fontId="6"/>
  <dataValidations disablePrompts="1" count="5">
    <dataValidation type="list" allowBlank="1" showInputMessage="1" sqref="E31:E80" xr:uid="{2FB325F1-2428-4402-A2AC-1A847F067040}">
      <formula1>$W$30:$W$115</formula1>
    </dataValidation>
    <dataValidation type="list" allowBlank="1" showInputMessage="1" sqref="G31:G80" xr:uid="{04C3E7FE-0DDA-48B5-B93B-74944CDB9883}">
      <formula1>$U$30:$U$47</formula1>
    </dataValidation>
    <dataValidation type="list" allowBlank="1" showInputMessage="1" showErrorMessage="1" sqref="D19" xr:uid="{90D619DE-6BA5-4D95-8873-535BD7613F96}">
      <formula1>$W$17:$W$18</formula1>
    </dataValidation>
    <dataValidation type="list" showInputMessage="1" sqref="D10" xr:uid="{788F4BB9-A561-48C4-9310-2CF49F08010A}">
      <formula1>$Y$17:$Y$18</formula1>
    </dataValidation>
    <dataValidation type="list" showInputMessage="1" sqref="D31:D80" xr:uid="{22494700-B067-4490-8A5C-F982D008C1D9}">
      <formula1>$S$30:$S$123</formula1>
    </dataValidation>
  </dataValidations>
  <hyperlinks>
    <hyperlink ref="J3" r:id="rId1" xr:uid="{11C2E480-9E22-42F0-A1A9-0E2EA7691E98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66675</xdr:colOff>
                    <xdr:row>1</xdr:row>
                    <xdr:rowOff>0</xdr:rowOff>
                  </from>
                  <to>
                    <xdr:col>8</xdr:col>
                    <xdr:colOff>9525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B352-AEFB-4DB2-8776-8C9EE6A553E9}">
  <sheetPr codeName="Sheet2"/>
  <dimension ref="A1:Y123"/>
  <sheetViews>
    <sheetView workbookViewId="0">
      <selection activeCell="G2" sqref="G2"/>
    </sheetView>
  </sheetViews>
  <sheetFormatPr defaultRowHeight="18.75"/>
  <cols>
    <col min="2" max="2" width="11.25" customWidth="1"/>
    <col min="3" max="3" width="15.75" customWidth="1"/>
    <col min="4" max="16" width="15.625" customWidth="1"/>
    <col min="19" max="19" width="31.75" bestFit="1" customWidth="1"/>
    <col min="21" max="21" width="17.75" bestFit="1" customWidth="1"/>
  </cols>
  <sheetData>
    <row r="1" spans="1:21">
      <c r="A1" s="21">
        <v>0</v>
      </c>
    </row>
    <row r="2" spans="1:21" ht="19.5" thickBot="1">
      <c r="A2" s="21">
        <v>1</v>
      </c>
      <c r="B2" t="str">
        <f>試験依頼書!B2</f>
        <v>V1.06</v>
      </c>
      <c r="C2" t="s">
        <v>247</v>
      </c>
      <c r="J2" t="s">
        <v>466</v>
      </c>
    </row>
    <row r="3" spans="1:21" ht="19.5" thickBot="1">
      <c r="A3" s="21">
        <v>2</v>
      </c>
      <c r="C3" s="3" t="s">
        <v>248</v>
      </c>
      <c r="D3" s="24"/>
      <c r="J3" s="22" t="s">
        <v>469</v>
      </c>
      <c r="T3">
        <v>0</v>
      </c>
      <c r="U3" t="s">
        <v>209</v>
      </c>
    </row>
    <row r="4" spans="1:21" ht="19.5" thickBot="1">
      <c r="A4" s="21">
        <v>3</v>
      </c>
      <c r="C4" s="3" t="s">
        <v>245</v>
      </c>
      <c r="D4" s="136" t="s">
        <v>476</v>
      </c>
      <c r="E4" s="137"/>
      <c r="F4" s="137"/>
      <c r="G4" s="138"/>
      <c r="L4" s="2"/>
      <c r="M4" s="121" t="s">
        <v>183</v>
      </c>
      <c r="T4">
        <v>1</v>
      </c>
      <c r="U4" t="s">
        <v>210</v>
      </c>
    </row>
    <row r="5" spans="1:21" ht="19.5" thickBot="1">
      <c r="A5" s="21">
        <v>4</v>
      </c>
      <c r="C5" s="3" t="s">
        <v>246</v>
      </c>
      <c r="D5" s="139" t="s">
        <v>470</v>
      </c>
      <c r="E5" s="140"/>
      <c r="F5" s="140"/>
      <c r="G5" s="141"/>
      <c r="L5" s="36"/>
      <c r="M5" s="122"/>
      <c r="T5">
        <v>2</v>
      </c>
      <c r="U5" t="s">
        <v>211</v>
      </c>
    </row>
    <row r="6" spans="1:21" ht="19.5" thickBot="1">
      <c r="A6" s="21">
        <v>5</v>
      </c>
      <c r="C6" s="3" t="s">
        <v>0</v>
      </c>
      <c r="D6" s="139" t="s">
        <v>471</v>
      </c>
      <c r="E6" s="140"/>
      <c r="F6" s="23" t="s">
        <v>249</v>
      </c>
      <c r="G6" s="145" t="s">
        <v>472</v>
      </c>
      <c r="H6" s="141"/>
      <c r="T6">
        <v>3</v>
      </c>
      <c r="U6" t="s">
        <v>212</v>
      </c>
    </row>
    <row r="7" spans="1:21" ht="19.5" thickBot="1">
      <c r="A7" s="21">
        <v>6</v>
      </c>
      <c r="C7" s="3" t="s">
        <v>1</v>
      </c>
      <c r="D7" s="12" t="s">
        <v>473</v>
      </c>
      <c r="E7" s="27"/>
      <c r="L7" s="35"/>
      <c r="M7" s="121" t="s">
        <v>184</v>
      </c>
      <c r="T7">
        <v>4</v>
      </c>
      <c r="U7" t="s">
        <v>206</v>
      </c>
    </row>
    <row r="8" spans="1:21" ht="19.5" thickBot="1">
      <c r="A8" s="21">
        <v>7</v>
      </c>
      <c r="C8" s="3" t="s">
        <v>2</v>
      </c>
      <c r="D8" s="12" t="s">
        <v>473</v>
      </c>
      <c r="L8" s="10"/>
      <c r="M8" s="122"/>
      <c r="T8">
        <v>5</v>
      </c>
      <c r="U8" t="s">
        <v>207</v>
      </c>
    </row>
    <row r="9" spans="1:21" ht="19.5" thickBot="1">
      <c r="A9" s="21">
        <v>8</v>
      </c>
      <c r="C9" s="3" t="s">
        <v>3</v>
      </c>
      <c r="D9" s="142" t="s">
        <v>474</v>
      </c>
      <c r="E9" s="140"/>
      <c r="F9" s="140"/>
      <c r="G9" s="141"/>
      <c r="T9">
        <v>6</v>
      </c>
      <c r="U9" t="s">
        <v>208</v>
      </c>
    </row>
    <row r="10" spans="1:21" ht="19.5" thickBot="1">
      <c r="A10" s="21">
        <v>9</v>
      </c>
      <c r="C10" s="3" t="s">
        <v>4</v>
      </c>
      <c r="D10" s="6" t="s">
        <v>193</v>
      </c>
      <c r="L10" s="107" t="s">
        <v>181</v>
      </c>
      <c r="M10" s="143">
        <v>44342</v>
      </c>
      <c r="U10" s="14">
        <f>M10+2</f>
        <v>44344</v>
      </c>
    </row>
    <row r="11" spans="1:21" ht="19.5" thickBot="1">
      <c r="A11" s="21">
        <v>10</v>
      </c>
      <c r="L11" s="106"/>
      <c r="M11" s="144"/>
      <c r="U11">
        <f>WEEKDAY(U10)</f>
        <v>6</v>
      </c>
    </row>
    <row r="12" spans="1:21">
      <c r="A12" s="21">
        <v>11</v>
      </c>
      <c r="C12" s="87" t="s">
        <v>5</v>
      </c>
      <c r="D12" s="127" t="s">
        <v>475</v>
      </c>
      <c r="E12" s="128"/>
      <c r="F12" s="128"/>
      <c r="G12" s="129"/>
      <c r="H12" t="s">
        <v>241</v>
      </c>
      <c r="L12" s="121" t="s">
        <v>213</v>
      </c>
      <c r="M12" s="123"/>
      <c r="T12">
        <f>D19</f>
        <v>10</v>
      </c>
      <c r="U12" s="14">
        <f>IF(U11&lt;2,U10+T12+4,U10+T12+2)</f>
        <v>44356</v>
      </c>
    </row>
    <row r="13" spans="1:21">
      <c r="A13" s="21">
        <v>12</v>
      </c>
      <c r="C13" s="103"/>
      <c r="D13" s="130"/>
      <c r="E13" s="131"/>
      <c r="F13" s="131"/>
      <c r="G13" s="132"/>
      <c r="L13" s="122"/>
      <c r="M13" s="124"/>
    </row>
    <row r="14" spans="1:21" ht="19.5" thickBot="1">
      <c r="A14" s="21">
        <v>13</v>
      </c>
      <c r="C14" s="88"/>
      <c r="D14" s="133"/>
      <c r="E14" s="134"/>
      <c r="F14" s="134"/>
      <c r="G14" s="135"/>
      <c r="L14" s="121" t="s">
        <v>214</v>
      </c>
      <c r="M14" s="89"/>
      <c r="U14" s="14">
        <f>IF(M12="",U12,M12+14)</f>
        <v>44356</v>
      </c>
    </row>
    <row r="15" spans="1:21">
      <c r="A15" s="21">
        <v>14</v>
      </c>
      <c r="C15" s="104" t="s">
        <v>178</v>
      </c>
      <c r="D15" s="127" t="s">
        <v>194</v>
      </c>
      <c r="E15" s="128"/>
      <c r="F15" s="128"/>
      <c r="G15" s="129"/>
      <c r="H15" t="s">
        <v>242</v>
      </c>
      <c r="L15" s="122"/>
      <c r="M15" s="90"/>
    </row>
    <row r="16" spans="1:21">
      <c r="A16" s="21">
        <v>15</v>
      </c>
      <c r="C16" s="105"/>
      <c r="D16" s="130"/>
      <c r="E16" s="131"/>
      <c r="F16" s="131"/>
      <c r="G16" s="132"/>
    </row>
    <row r="17" spans="1:25" ht="19.5" thickBot="1">
      <c r="A17" s="21">
        <v>16</v>
      </c>
      <c r="C17" s="106"/>
      <c r="D17" s="133"/>
      <c r="E17" s="134"/>
      <c r="F17" s="134"/>
      <c r="G17" s="135"/>
      <c r="W17">
        <v>10</v>
      </c>
      <c r="Y17" t="s">
        <v>193</v>
      </c>
    </row>
    <row r="18" spans="1:25" ht="19.5" thickBot="1">
      <c r="A18" s="21">
        <v>17</v>
      </c>
      <c r="C18" s="3" t="s">
        <v>6</v>
      </c>
      <c r="D18" s="19">
        <v>2</v>
      </c>
      <c r="E18" t="s">
        <v>179</v>
      </c>
      <c r="F18" t="s">
        <v>234</v>
      </c>
      <c r="W18">
        <v>5</v>
      </c>
      <c r="Y18" t="s">
        <v>252</v>
      </c>
    </row>
    <row r="19" spans="1:25" ht="19.5" thickBot="1">
      <c r="A19" s="21">
        <v>18</v>
      </c>
      <c r="C19" s="4" t="s">
        <v>233</v>
      </c>
      <c r="D19" s="20">
        <v>10</v>
      </c>
      <c r="E19" t="s">
        <v>243</v>
      </c>
      <c r="F19" t="s">
        <v>461</v>
      </c>
    </row>
    <row r="20" spans="1:25">
      <c r="A20" s="21">
        <v>19</v>
      </c>
      <c r="C20" s="72" t="s">
        <v>444</v>
      </c>
      <c r="D20" s="78" t="s">
        <v>445</v>
      </c>
      <c r="E20" s="79"/>
      <c r="F20" s="79"/>
      <c r="G20" s="79"/>
      <c r="H20" s="80"/>
      <c r="I20" s="70"/>
      <c r="J20" s="71"/>
      <c r="K20" s="71"/>
      <c r="L20" s="71"/>
      <c r="M20" s="71"/>
    </row>
    <row r="21" spans="1:25">
      <c r="A21" s="21">
        <v>20</v>
      </c>
      <c r="C21" s="87" t="s">
        <v>180</v>
      </c>
      <c r="D21" s="81"/>
      <c r="E21" s="82"/>
      <c r="F21" s="82"/>
      <c r="G21" s="82"/>
      <c r="H21" s="83"/>
      <c r="I21" s="70"/>
      <c r="J21" s="71"/>
      <c r="K21" s="71"/>
      <c r="L21" s="71"/>
      <c r="M21" s="71"/>
    </row>
    <row r="22" spans="1:25" ht="19.5" thickBot="1">
      <c r="A22" s="21">
        <v>21</v>
      </c>
      <c r="C22" s="88"/>
      <c r="D22" s="84"/>
      <c r="E22" s="85"/>
      <c r="F22" s="85"/>
      <c r="G22" s="85"/>
      <c r="H22" s="86"/>
      <c r="I22" s="70"/>
      <c r="J22" s="71"/>
      <c r="K22" s="71"/>
      <c r="L22" s="71"/>
      <c r="M22" s="71"/>
    </row>
    <row r="23" spans="1:25">
      <c r="A23" s="21">
        <v>22</v>
      </c>
    </row>
    <row r="24" spans="1:25">
      <c r="A24" s="21">
        <v>23</v>
      </c>
      <c r="C24" t="s">
        <v>185</v>
      </c>
    </row>
    <row r="25" spans="1:25">
      <c r="A25" s="21">
        <v>24</v>
      </c>
      <c r="C25" t="s">
        <v>244</v>
      </c>
    </row>
    <row r="26" spans="1:25">
      <c r="A26" s="21">
        <v>25</v>
      </c>
      <c r="C26" t="s">
        <v>467</v>
      </c>
    </row>
    <row r="27" spans="1:25">
      <c r="A27" s="21">
        <v>26</v>
      </c>
      <c r="C27" t="s">
        <v>463</v>
      </c>
    </row>
    <row r="28" spans="1:25">
      <c r="A28" s="21">
        <v>27</v>
      </c>
    </row>
    <row r="29" spans="1:25">
      <c r="A29" s="21"/>
    </row>
    <row r="30" spans="1:25" ht="29.25" thickBot="1">
      <c r="A30" s="21"/>
      <c r="B30" s="1" t="s">
        <v>182</v>
      </c>
      <c r="C30" s="8" t="s">
        <v>7</v>
      </c>
      <c r="D30" s="7" t="s">
        <v>8</v>
      </c>
      <c r="E30" s="5" t="s">
        <v>9</v>
      </c>
      <c r="F30" s="5" t="s">
        <v>10</v>
      </c>
      <c r="G30" s="7" t="s">
        <v>11</v>
      </c>
      <c r="H30" s="7" t="s">
        <v>12</v>
      </c>
      <c r="I30" s="5" t="s">
        <v>13</v>
      </c>
      <c r="J30" s="5" t="s">
        <v>14</v>
      </c>
      <c r="K30" s="5" t="s">
        <v>200</v>
      </c>
      <c r="L30" s="5" t="s">
        <v>15</v>
      </c>
      <c r="M30" s="119" t="s">
        <v>236</v>
      </c>
      <c r="N30" s="120"/>
      <c r="O30" s="119" t="s">
        <v>235</v>
      </c>
      <c r="P30" s="120"/>
    </row>
    <row r="31" spans="1:25" ht="19.5" thickBot="1">
      <c r="A31" s="21">
        <v>1</v>
      </c>
      <c r="B31" s="9">
        <v>26153</v>
      </c>
      <c r="C31" s="6" t="s">
        <v>195</v>
      </c>
      <c r="D31" s="6" t="s">
        <v>16</v>
      </c>
      <c r="E31" s="6" t="s">
        <v>168</v>
      </c>
      <c r="F31" s="6" t="s">
        <v>196</v>
      </c>
      <c r="G31" s="6" t="s">
        <v>90</v>
      </c>
      <c r="H31" s="6" t="s">
        <v>448</v>
      </c>
      <c r="I31" s="6" t="s">
        <v>197</v>
      </c>
      <c r="J31" s="6" t="s">
        <v>198</v>
      </c>
      <c r="K31" s="6" t="s">
        <v>199</v>
      </c>
      <c r="L31" s="38">
        <v>44340</v>
      </c>
      <c r="M31" s="146" t="s">
        <v>237</v>
      </c>
      <c r="N31" s="147"/>
      <c r="O31" s="146" t="s">
        <v>239</v>
      </c>
      <c r="P31" s="147"/>
      <c r="S31" t="s">
        <v>16</v>
      </c>
      <c r="U31" t="s">
        <v>90</v>
      </c>
      <c r="W31" t="s">
        <v>103</v>
      </c>
    </row>
    <row r="32" spans="1:25" ht="19.5" thickBot="1">
      <c r="A32" s="21">
        <v>2</v>
      </c>
      <c r="B32" s="34">
        <v>26154</v>
      </c>
      <c r="C32" s="39" t="s">
        <v>201</v>
      </c>
      <c r="D32" s="39" t="s">
        <v>18</v>
      </c>
      <c r="E32" s="39" t="s">
        <v>120</v>
      </c>
      <c r="F32" s="39" t="s">
        <v>202</v>
      </c>
      <c r="G32" s="39" t="s">
        <v>203</v>
      </c>
      <c r="H32" s="39" t="s">
        <v>450</v>
      </c>
      <c r="I32" s="39" t="s">
        <v>204</v>
      </c>
      <c r="J32" s="39" t="s">
        <v>205</v>
      </c>
      <c r="K32" s="39"/>
      <c r="L32" s="40">
        <v>44341</v>
      </c>
      <c r="M32" s="148" t="s">
        <v>238</v>
      </c>
      <c r="N32" s="149"/>
      <c r="O32" s="148" t="s">
        <v>240</v>
      </c>
      <c r="P32" s="149"/>
      <c r="S32" t="s">
        <v>17</v>
      </c>
      <c r="U32" t="s">
        <v>91</v>
      </c>
      <c r="W32" t="s">
        <v>104</v>
      </c>
    </row>
    <row r="33" spans="1:23" ht="19.5" thickBot="1">
      <c r="A33" s="21">
        <v>3</v>
      </c>
      <c r="B33" s="9"/>
      <c r="C33" s="6"/>
      <c r="D33" s="6"/>
      <c r="E33" s="6"/>
      <c r="F33" s="6"/>
      <c r="G33" s="6"/>
      <c r="H33" s="6" t="s">
        <v>449</v>
      </c>
      <c r="I33" s="6"/>
      <c r="J33" s="6"/>
      <c r="K33" s="6"/>
      <c r="L33" s="38"/>
      <c r="M33" s="146"/>
      <c r="N33" s="147"/>
      <c r="O33" s="146"/>
      <c r="P33" s="147"/>
      <c r="S33" t="s">
        <v>18</v>
      </c>
      <c r="U33" t="s">
        <v>92</v>
      </c>
      <c r="W33" t="s">
        <v>105</v>
      </c>
    </row>
    <row r="34" spans="1:23" ht="19.5" thickBot="1">
      <c r="A34" s="21">
        <v>4</v>
      </c>
      <c r="B34" s="34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148"/>
      <c r="N34" s="149"/>
      <c r="O34" s="148"/>
      <c r="P34" s="149"/>
      <c r="U34" t="s">
        <v>93</v>
      </c>
      <c r="W34" t="s">
        <v>106</v>
      </c>
    </row>
    <row r="35" spans="1:23" ht="19.5" thickBot="1">
      <c r="A35" s="21">
        <v>5</v>
      </c>
      <c r="B35" s="9"/>
      <c r="C35" s="6"/>
      <c r="D35" s="6"/>
      <c r="E35" s="6"/>
      <c r="F35" s="6"/>
      <c r="G35" s="6"/>
      <c r="H35" s="6"/>
      <c r="I35" s="6"/>
      <c r="J35" s="6"/>
      <c r="K35" s="6"/>
      <c r="L35" s="38"/>
      <c r="M35" s="146"/>
      <c r="N35" s="147"/>
      <c r="O35" s="146"/>
      <c r="P35" s="147"/>
      <c r="S35" t="s">
        <v>19</v>
      </c>
      <c r="W35" t="s">
        <v>107</v>
      </c>
    </row>
    <row r="36" spans="1:23" ht="19.5" thickBot="1">
      <c r="A36" s="21">
        <v>6</v>
      </c>
      <c r="B36" s="34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148"/>
      <c r="N36" s="149"/>
      <c r="O36" s="148"/>
      <c r="P36" s="149"/>
      <c r="S36" t="s">
        <v>20</v>
      </c>
      <c r="U36" t="s">
        <v>94</v>
      </c>
      <c r="W36" t="s">
        <v>108</v>
      </c>
    </row>
    <row r="37" spans="1:23" ht="19.5" thickBot="1">
      <c r="A37" s="21">
        <v>7</v>
      </c>
      <c r="B37" s="9"/>
      <c r="C37" s="6"/>
      <c r="D37" s="6"/>
      <c r="E37" s="6"/>
      <c r="F37" s="6"/>
      <c r="G37" s="6"/>
      <c r="H37" s="6"/>
      <c r="I37" s="6"/>
      <c r="J37" s="6"/>
      <c r="K37" s="6"/>
      <c r="L37" s="38"/>
      <c r="M37" s="146"/>
      <c r="N37" s="147"/>
      <c r="O37" s="146"/>
      <c r="P37" s="147"/>
      <c r="S37" t="s">
        <v>21</v>
      </c>
      <c r="U37" t="s">
        <v>95</v>
      </c>
      <c r="W37" t="s">
        <v>109</v>
      </c>
    </row>
    <row r="38" spans="1:23" ht="19.5" thickBot="1">
      <c r="A38" s="21">
        <v>8</v>
      </c>
      <c r="B38" s="34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148"/>
      <c r="N38" s="149"/>
      <c r="O38" s="148"/>
      <c r="P38" s="149"/>
      <c r="S38" t="s">
        <v>22</v>
      </c>
      <c r="W38" t="s">
        <v>110</v>
      </c>
    </row>
    <row r="39" spans="1:23" ht="19.5" thickBot="1">
      <c r="A39" s="21">
        <v>9</v>
      </c>
      <c r="B39" s="9"/>
      <c r="C39" s="6"/>
      <c r="D39" s="6"/>
      <c r="E39" s="6"/>
      <c r="F39" s="6"/>
      <c r="G39" s="6"/>
      <c r="H39" s="6"/>
      <c r="I39" s="6"/>
      <c r="J39" s="6"/>
      <c r="K39" s="6"/>
      <c r="L39" s="38"/>
      <c r="M39" s="146"/>
      <c r="N39" s="147"/>
      <c r="O39" s="146"/>
      <c r="P39" s="147"/>
      <c r="S39" t="s">
        <v>23</v>
      </c>
      <c r="U39" t="s">
        <v>96</v>
      </c>
      <c r="W39" t="s">
        <v>111</v>
      </c>
    </row>
    <row r="40" spans="1:23" ht="19.5" thickBot="1">
      <c r="A40" s="21">
        <v>10</v>
      </c>
      <c r="B40" s="34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148"/>
      <c r="N40" s="149"/>
      <c r="O40" s="148"/>
      <c r="P40" s="149"/>
      <c r="S40" t="s">
        <v>24</v>
      </c>
      <c r="U40" t="s">
        <v>97</v>
      </c>
    </row>
    <row r="41" spans="1:23" ht="19.5" thickBot="1">
      <c r="A41" s="21">
        <v>11</v>
      </c>
      <c r="B41" s="9"/>
      <c r="C41" s="6"/>
      <c r="D41" s="6"/>
      <c r="E41" s="6"/>
      <c r="F41" s="6"/>
      <c r="G41" s="6"/>
      <c r="H41" s="6"/>
      <c r="I41" s="6"/>
      <c r="J41" s="6"/>
      <c r="K41" s="6"/>
      <c r="L41" s="38"/>
      <c r="M41" s="146"/>
      <c r="N41" s="147"/>
      <c r="O41" s="146"/>
      <c r="P41" s="147"/>
      <c r="S41" t="s">
        <v>25</v>
      </c>
      <c r="U41" t="s">
        <v>98</v>
      </c>
      <c r="W41" t="s">
        <v>112</v>
      </c>
    </row>
    <row r="42" spans="1:23" ht="19.5" thickBot="1">
      <c r="A42" s="21">
        <v>12</v>
      </c>
      <c r="B42" s="34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148"/>
      <c r="N42" s="149"/>
      <c r="O42" s="148"/>
      <c r="P42" s="149"/>
      <c r="S42" t="s">
        <v>26</v>
      </c>
      <c r="U42" t="s">
        <v>99</v>
      </c>
      <c r="W42" t="s">
        <v>113</v>
      </c>
    </row>
    <row r="43" spans="1:23" ht="19.5" thickBot="1">
      <c r="A43" s="21">
        <v>13</v>
      </c>
      <c r="B43" s="9"/>
      <c r="C43" s="6"/>
      <c r="D43" s="6"/>
      <c r="E43" s="6"/>
      <c r="F43" s="6"/>
      <c r="G43" s="6"/>
      <c r="H43" s="6"/>
      <c r="I43" s="6"/>
      <c r="J43" s="6"/>
      <c r="K43" s="6"/>
      <c r="L43" s="38"/>
      <c r="M43" s="146"/>
      <c r="N43" s="147"/>
      <c r="O43" s="146"/>
      <c r="P43" s="147"/>
      <c r="S43" t="s">
        <v>27</v>
      </c>
      <c r="U43" t="s">
        <v>100</v>
      </c>
      <c r="W43" t="s">
        <v>114</v>
      </c>
    </row>
    <row r="44" spans="1:23" ht="19.5" thickBot="1">
      <c r="A44" s="21">
        <v>14</v>
      </c>
      <c r="B44" s="34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148"/>
      <c r="N44" s="149"/>
      <c r="O44" s="148"/>
      <c r="P44" s="149"/>
      <c r="S44" t="s">
        <v>28</v>
      </c>
      <c r="U44" t="s">
        <v>101</v>
      </c>
      <c r="W44" t="s">
        <v>115</v>
      </c>
    </row>
    <row r="45" spans="1:23" ht="19.5" thickBot="1">
      <c r="A45" s="21">
        <v>15</v>
      </c>
      <c r="B45" s="9"/>
      <c r="C45" s="6"/>
      <c r="D45" s="6"/>
      <c r="E45" s="6"/>
      <c r="F45" s="6"/>
      <c r="G45" s="6"/>
      <c r="H45" s="6"/>
      <c r="I45" s="6"/>
      <c r="J45" s="6"/>
      <c r="K45" s="6"/>
      <c r="L45" s="38"/>
      <c r="M45" s="146"/>
      <c r="N45" s="147"/>
      <c r="O45" s="146"/>
      <c r="P45" s="147"/>
      <c r="S45" t="s">
        <v>29</v>
      </c>
      <c r="U45" t="s">
        <v>102</v>
      </c>
      <c r="W45" t="s">
        <v>116</v>
      </c>
    </row>
    <row r="46" spans="1:23" ht="19.5" thickBot="1">
      <c r="A46" s="21">
        <v>16</v>
      </c>
      <c r="B46" s="34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148"/>
      <c r="N46" s="149"/>
      <c r="O46" s="148"/>
      <c r="P46" s="149"/>
      <c r="S46" t="s">
        <v>30</v>
      </c>
      <c r="W46" t="s">
        <v>117</v>
      </c>
    </row>
    <row r="47" spans="1:23" ht="19.5" thickBot="1">
      <c r="A47" s="21">
        <v>17</v>
      </c>
      <c r="B47" s="9"/>
      <c r="C47" s="6"/>
      <c r="D47" s="6"/>
      <c r="E47" s="6"/>
      <c r="F47" s="6"/>
      <c r="G47" s="6"/>
      <c r="H47" s="6"/>
      <c r="I47" s="6"/>
      <c r="J47" s="6"/>
      <c r="K47" s="6"/>
      <c r="L47" s="38"/>
      <c r="M47" s="146"/>
      <c r="N47" s="147"/>
      <c r="O47" s="146"/>
      <c r="P47" s="147"/>
      <c r="W47" t="s">
        <v>118</v>
      </c>
    </row>
    <row r="48" spans="1:23" ht="19.5" thickBot="1">
      <c r="A48" s="21">
        <v>18</v>
      </c>
      <c r="B48" s="34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148"/>
      <c r="N48" s="149"/>
      <c r="O48" s="148"/>
      <c r="P48" s="149"/>
      <c r="S48" t="s">
        <v>18</v>
      </c>
    </row>
    <row r="49" spans="1:23" ht="19.5" thickBot="1">
      <c r="A49" s="21">
        <v>19</v>
      </c>
      <c r="B49" s="9"/>
      <c r="C49" s="6"/>
      <c r="D49" s="6"/>
      <c r="E49" s="6"/>
      <c r="F49" s="6"/>
      <c r="G49" s="6"/>
      <c r="H49" s="6"/>
      <c r="I49" s="6"/>
      <c r="J49" s="6"/>
      <c r="K49" s="6"/>
      <c r="L49" s="38"/>
      <c r="M49" s="146"/>
      <c r="N49" s="147"/>
      <c r="O49" s="146"/>
      <c r="P49" s="147"/>
      <c r="S49" t="s">
        <v>31</v>
      </c>
      <c r="W49" t="s">
        <v>119</v>
      </c>
    </row>
    <row r="50" spans="1:23" ht="19.5" thickBot="1">
      <c r="A50" s="21">
        <v>20</v>
      </c>
      <c r="B50" s="34"/>
      <c r="C50" s="39"/>
      <c r="D50" s="39"/>
      <c r="E50" s="39"/>
      <c r="F50" s="39"/>
      <c r="G50" s="39"/>
      <c r="H50" s="39"/>
      <c r="I50" s="39"/>
      <c r="J50" s="39"/>
      <c r="K50" s="39"/>
      <c r="L50" s="40"/>
      <c r="M50" s="148"/>
      <c r="N50" s="149"/>
      <c r="O50" s="148"/>
      <c r="P50" s="149"/>
      <c r="S50" t="s">
        <v>32</v>
      </c>
      <c r="W50" t="s">
        <v>120</v>
      </c>
    </row>
    <row r="51" spans="1:23" ht="19.5" thickBot="1">
      <c r="A51" s="21">
        <v>21</v>
      </c>
      <c r="B51" s="9"/>
      <c r="C51" s="6"/>
      <c r="D51" s="6"/>
      <c r="E51" s="6"/>
      <c r="F51" s="6"/>
      <c r="G51" s="6"/>
      <c r="H51" s="6"/>
      <c r="I51" s="6"/>
      <c r="J51" s="6"/>
      <c r="K51" s="6"/>
      <c r="L51" s="38"/>
      <c r="M51" s="146"/>
      <c r="N51" s="147"/>
      <c r="O51" s="146"/>
      <c r="P51" s="147"/>
      <c r="S51" t="s">
        <v>33</v>
      </c>
      <c r="W51" t="s">
        <v>121</v>
      </c>
    </row>
    <row r="52" spans="1:23" ht="19.5" thickBot="1">
      <c r="A52" s="21">
        <v>22</v>
      </c>
      <c r="B52" s="34"/>
      <c r="C52" s="39"/>
      <c r="D52" s="39"/>
      <c r="E52" s="39"/>
      <c r="F52" s="39"/>
      <c r="G52" s="39"/>
      <c r="H52" s="39"/>
      <c r="I52" s="39"/>
      <c r="J52" s="39"/>
      <c r="K52" s="39"/>
      <c r="L52" s="40"/>
      <c r="M52" s="148"/>
      <c r="N52" s="149"/>
      <c r="O52" s="148"/>
      <c r="P52" s="149"/>
      <c r="S52" t="s">
        <v>34</v>
      </c>
      <c r="W52" t="s">
        <v>122</v>
      </c>
    </row>
    <row r="53" spans="1:23" ht="19.5" thickBot="1">
      <c r="A53" s="21">
        <v>23</v>
      </c>
      <c r="B53" s="9"/>
      <c r="C53" s="6"/>
      <c r="D53" s="6"/>
      <c r="E53" s="6"/>
      <c r="F53" s="6"/>
      <c r="G53" s="6"/>
      <c r="H53" s="6"/>
      <c r="I53" s="6"/>
      <c r="J53" s="6"/>
      <c r="K53" s="6"/>
      <c r="L53" s="38"/>
      <c r="M53" s="146"/>
      <c r="N53" s="147"/>
      <c r="O53" s="146"/>
      <c r="P53" s="147"/>
      <c r="S53" t="s">
        <v>35</v>
      </c>
      <c r="W53" t="s">
        <v>123</v>
      </c>
    </row>
    <row r="54" spans="1:23" ht="19.5" thickBot="1">
      <c r="A54" s="21">
        <v>24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148"/>
      <c r="N54" s="149"/>
      <c r="O54" s="148"/>
      <c r="P54" s="149"/>
      <c r="S54" t="s">
        <v>36</v>
      </c>
    </row>
    <row r="55" spans="1:23" ht="19.5" thickBot="1">
      <c r="A55" s="21">
        <v>25</v>
      </c>
      <c r="B55" s="9"/>
      <c r="C55" s="6"/>
      <c r="D55" s="6"/>
      <c r="E55" s="6"/>
      <c r="F55" s="6"/>
      <c r="G55" s="6"/>
      <c r="H55" s="6"/>
      <c r="I55" s="6"/>
      <c r="J55" s="6"/>
      <c r="K55" s="6"/>
      <c r="L55" s="38"/>
      <c r="M55" s="146"/>
      <c r="N55" s="147"/>
      <c r="O55" s="146"/>
      <c r="P55" s="147"/>
      <c r="W55" t="s">
        <v>124</v>
      </c>
    </row>
    <row r="56" spans="1:23" ht="19.5" thickBot="1">
      <c r="A56" s="21">
        <v>26</v>
      </c>
      <c r="B56" s="34"/>
      <c r="C56" s="39"/>
      <c r="D56" s="39"/>
      <c r="E56" s="39"/>
      <c r="F56" s="39"/>
      <c r="G56" s="39"/>
      <c r="H56" s="39"/>
      <c r="I56" s="39"/>
      <c r="J56" s="39"/>
      <c r="K56" s="39"/>
      <c r="L56" s="40"/>
      <c r="M56" s="148"/>
      <c r="N56" s="149"/>
      <c r="O56" s="148"/>
      <c r="P56" s="149"/>
      <c r="S56" t="s">
        <v>37</v>
      </c>
      <c r="W56" t="s">
        <v>125</v>
      </c>
    </row>
    <row r="57" spans="1:23" ht="19.5" thickBot="1">
      <c r="A57" s="21">
        <v>27</v>
      </c>
      <c r="B57" s="9"/>
      <c r="C57" s="6"/>
      <c r="D57" s="6"/>
      <c r="E57" s="6"/>
      <c r="F57" s="6"/>
      <c r="G57" s="6"/>
      <c r="H57" s="6"/>
      <c r="I57" s="6"/>
      <c r="J57" s="6"/>
      <c r="K57" s="6"/>
      <c r="L57" s="38"/>
      <c r="M57" s="146"/>
      <c r="N57" s="147"/>
      <c r="O57" s="146"/>
      <c r="P57" s="147"/>
      <c r="S57" t="s">
        <v>38</v>
      </c>
      <c r="W57" t="s">
        <v>126</v>
      </c>
    </row>
    <row r="58" spans="1:23" ht="19.5" thickBot="1">
      <c r="A58" s="21">
        <v>28</v>
      </c>
      <c r="B58" s="34"/>
      <c r="C58" s="39"/>
      <c r="D58" s="39"/>
      <c r="E58" s="39"/>
      <c r="F58" s="39"/>
      <c r="G58" s="39"/>
      <c r="H58" s="39"/>
      <c r="I58" s="39"/>
      <c r="J58" s="39"/>
      <c r="K58" s="39"/>
      <c r="L58" s="40"/>
      <c r="M58" s="148"/>
      <c r="N58" s="149"/>
      <c r="O58" s="148"/>
      <c r="P58" s="149"/>
      <c r="W58" t="s">
        <v>127</v>
      </c>
    </row>
    <row r="59" spans="1:23" ht="19.5" thickBot="1">
      <c r="A59" s="21">
        <v>29</v>
      </c>
      <c r="B59" s="9"/>
      <c r="C59" s="6"/>
      <c r="D59" s="6"/>
      <c r="E59" s="6"/>
      <c r="F59" s="6"/>
      <c r="G59" s="6"/>
      <c r="H59" s="6"/>
      <c r="I59" s="6"/>
      <c r="J59" s="6"/>
      <c r="K59" s="6"/>
      <c r="L59" s="38"/>
      <c r="M59" s="146"/>
      <c r="N59" s="147"/>
      <c r="O59" s="146"/>
      <c r="P59" s="147"/>
      <c r="S59" t="s">
        <v>39</v>
      </c>
      <c r="W59" t="s">
        <v>128</v>
      </c>
    </row>
    <row r="60" spans="1:23" ht="19.5" thickBot="1">
      <c r="A60" s="21">
        <v>30</v>
      </c>
      <c r="B60" s="34"/>
      <c r="C60" s="39"/>
      <c r="D60" s="39"/>
      <c r="E60" s="39"/>
      <c r="F60" s="39"/>
      <c r="G60" s="39"/>
      <c r="H60" s="39"/>
      <c r="I60" s="39"/>
      <c r="J60" s="39"/>
      <c r="K60" s="39"/>
      <c r="L60" s="40"/>
      <c r="M60" s="148"/>
      <c r="N60" s="149"/>
      <c r="O60" s="148"/>
      <c r="P60" s="149"/>
      <c r="S60" t="s">
        <v>40</v>
      </c>
      <c r="W60" t="s">
        <v>129</v>
      </c>
    </row>
    <row r="61" spans="1:23" ht="19.5" thickBot="1">
      <c r="A61" s="21">
        <v>31</v>
      </c>
      <c r="B61" s="9"/>
      <c r="C61" s="6"/>
      <c r="D61" s="6"/>
      <c r="E61" s="6"/>
      <c r="F61" s="6"/>
      <c r="G61" s="6"/>
      <c r="H61" s="6"/>
      <c r="I61" s="6"/>
      <c r="J61" s="6"/>
      <c r="K61" s="6"/>
      <c r="L61" s="38"/>
      <c r="M61" s="146"/>
      <c r="N61" s="147"/>
      <c r="O61" s="146"/>
      <c r="P61" s="147"/>
      <c r="S61" t="s">
        <v>41</v>
      </c>
      <c r="W61" t="s">
        <v>130</v>
      </c>
    </row>
    <row r="62" spans="1:23" ht="19.5" thickBot="1">
      <c r="A62" s="21">
        <v>32</v>
      </c>
      <c r="B62" s="34"/>
      <c r="C62" s="39"/>
      <c r="D62" s="39"/>
      <c r="E62" s="39"/>
      <c r="F62" s="39"/>
      <c r="G62" s="39"/>
      <c r="H62" s="39"/>
      <c r="I62" s="39"/>
      <c r="J62" s="39"/>
      <c r="K62" s="39"/>
      <c r="L62" s="40"/>
      <c r="M62" s="148"/>
      <c r="N62" s="149"/>
      <c r="O62" s="148"/>
      <c r="P62" s="149"/>
      <c r="S62" t="s">
        <v>42</v>
      </c>
      <c r="W62" t="s">
        <v>131</v>
      </c>
    </row>
    <row r="63" spans="1:23" ht="19.5" thickBot="1">
      <c r="A63" s="21">
        <v>33</v>
      </c>
      <c r="B63" s="9"/>
      <c r="C63" s="6"/>
      <c r="D63" s="6"/>
      <c r="E63" s="6"/>
      <c r="F63" s="6"/>
      <c r="G63" s="6"/>
      <c r="H63" s="6"/>
      <c r="I63" s="6"/>
      <c r="J63" s="6"/>
      <c r="K63" s="6"/>
      <c r="L63" s="38"/>
      <c r="M63" s="146"/>
      <c r="N63" s="147"/>
      <c r="O63" s="146"/>
      <c r="P63" s="147"/>
      <c r="S63" t="s">
        <v>43</v>
      </c>
      <c r="W63" t="s">
        <v>132</v>
      </c>
    </row>
    <row r="64" spans="1:23" ht="19.5" thickBot="1">
      <c r="A64" s="21">
        <v>34</v>
      </c>
      <c r="B64" s="34"/>
      <c r="C64" s="39"/>
      <c r="D64" s="39"/>
      <c r="E64" s="39"/>
      <c r="F64" s="39"/>
      <c r="G64" s="39"/>
      <c r="H64" s="39"/>
      <c r="I64" s="39"/>
      <c r="J64" s="39"/>
      <c r="K64" s="39"/>
      <c r="L64" s="40"/>
      <c r="M64" s="148"/>
      <c r="N64" s="149"/>
      <c r="O64" s="148"/>
      <c r="P64" s="149"/>
      <c r="W64" t="s">
        <v>133</v>
      </c>
    </row>
    <row r="65" spans="1:23" ht="19.5" thickBot="1">
      <c r="A65" s="21">
        <v>35</v>
      </c>
      <c r="B65" s="9"/>
      <c r="C65" s="6"/>
      <c r="D65" s="6"/>
      <c r="E65" s="6"/>
      <c r="F65" s="6"/>
      <c r="G65" s="6"/>
      <c r="H65" s="6"/>
      <c r="I65" s="6"/>
      <c r="J65" s="6"/>
      <c r="K65" s="6"/>
      <c r="L65" s="38"/>
      <c r="M65" s="146"/>
      <c r="N65" s="147"/>
      <c r="O65" s="146"/>
      <c r="P65" s="147"/>
      <c r="S65" t="s">
        <v>44</v>
      </c>
      <c r="W65" t="s">
        <v>134</v>
      </c>
    </row>
    <row r="66" spans="1:23" ht="19.5" thickBot="1">
      <c r="A66" s="21">
        <v>36</v>
      </c>
      <c r="B66" s="34"/>
      <c r="C66" s="39"/>
      <c r="D66" s="39"/>
      <c r="E66" s="39"/>
      <c r="F66" s="39"/>
      <c r="G66" s="39"/>
      <c r="H66" s="39"/>
      <c r="I66" s="39"/>
      <c r="J66" s="39"/>
      <c r="K66" s="39"/>
      <c r="L66" s="40"/>
      <c r="M66" s="148"/>
      <c r="N66" s="149"/>
      <c r="O66" s="148"/>
      <c r="P66" s="149"/>
      <c r="S66" t="s">
        <v>45</v>
      </c>
      <c r="W66" t="s">
        <v>135</v>
      </c>
    </row>
    <row r="67" spans="1:23" ht="19.5" thickBot="1">
      <c r="A67" s="21">
        <v>37</v>
      </c>
      <c r="B67" s="9"/>
      <c r="C67" s="6"/>
      <c r="D67" s="6"/>
      <c r="E67" s="6"/>
      <c r="F67" s="6"/>
      <c r="G67" s="6"/>
      <c r="H67" s="6"/>
      <c r="I67" s="6"/>
      <c r="J67" s="6"/>
      <c r="K67" s="6"/>
      <c r="L67" s="38"/>
      <c r="M67" s="146"/>
      <c r="N67" s="147"/>
      <c r="O67" s="146"/>
      <c r="P67" s="147"/>
      <c r="S67" t="s">
        <v>46</v>
      </c>
      <c r="W67" t="s">
        <v>136</v>
      </c>
    </row>
    <row r="68" spans="1:23" ht="19.5" thickBot="1">
      <c r="A68" s="21">
        <v>38</v>
      </c>
      <c r="B68" s="34"/>
      <c r="C68" s="39"/>
      <c r="D68" s="39"/>
      <c r="E68" s="39"/>
      <c r="F68" s="39"/>
      <c r="G68" s="39"/>
      <c r="H68" s="39"/>
      <c r="I68" s="39"/>
      <c r="J68" s="39"/>
      <c r="K68" s="39"/>
      <c r="L68" s="40"/>
      <c r="M68" s="148"/>
      <c r="N68" s="149"/>
      <c r="O68" s="148"/>
      <c r="P68" s="149"/>
      <c r="S68" t="s">
        <v>47</v>
      </c>
      <c r="W68" t="s">
        <v>137</v>
      </c>
    </row>
    <row r="69" spans="1:23" ht="19.5" thickBot="1">
      <c r="A69" s="21">
        <v>39</v>
      </c>
      <c r="B69" s="9"/>
      <c r="C69" s="6"/>
      <c r="D69" s="6"/>
      <c r="E69" s="6"/>
      <c r="F69" s="6"/>
      <c r="G69" s="6"/>
      <c r="H69" s="6"/>
      <c r="I69" s="6"/>
      <c r="J69" s="6"/>
      <c r="K69" s="6"/>
      <c r="L69" s="38"/>
      <c r="M69" s="146"/>
      <c r="N69" s="147"/>
      <c r="O69" s="146"/>
      <c r="P69" s="147"/>
      <c r="S69" t="s">
        <v>48</v>
      </c>
      <c r="W69" t="s">
        <v>138</v>
      </c>
    </row>
    <row r="70" spans="1:23" ht="19.5" thickBot="1">
      <c r="A70" s="21">
        <v>40</v>
      </c>
      <c r="B70" s="34"/>
      <c r="C70" s="39"/>
      <c r="D70" s="39"/>
      <c r="E70" s="39"/>
      <c r="F70" s="39"/>
      <c r="G70" s="39"/>
      <c r="H70" s="39"/>
      <c r="I70" s="39"/>
      <c r="J70" s="39"/>
      <c r="K70" s="39"/>
      <c r="L70" s="40"/>
      <c r="M70" s="148"/>
      <c r="N70" s="149"/>
      <c r="O70" s="148"/>
      <c r="P70" s="149"/>
      <c r="S70" t="s">
        <v>49</v>
      </c>
      <c r="W70" t="s">
        <v>139</v>
      </c>
    </row>
    <row r="71" spans="1:23" ht="19.5" thickBot="1">
      <c r="A71" s="21">
        <v>41</v>
      </c>
      <c r="B71" s="9"/>
      <c r="C71" s="6"/>
      <c r="D71" s="6"/>
      <c r="E71" s="6"/>
      <c r="F71" s="6"/>
      <c r="G71" s="6"/>
      <c r="H71" s="6"/>
      <c r="I71" s="6"/>
      <c r="J71" s="6"/>
      <c r="K71" s="6"/>
      <c r="L71" s="38"/>
      <c r="M71" s="146"/>
      <c r="N71" s="147"/>
      <c r="O71" s="146"/>
      <c r="P71" s="147"/>
      <c r="S71" t="s">
        <v>50</v>
      </c>
      <c r="W71" t="s">
        <v>140</v>
      </c>
    </row>
    <row r="72" spans="1:23" ht="19.5" thickBot="1">
      <c r="A72" s="21">
        <v>42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40"/>
      <c r="M72" s="148"/>
      <c r="N72" s="149"/>
      <c r="O72" s="148"/>
      <c r="P72" s="149"/>
      <c r="S72" t="s">
        <v>51</v>
      </c>
      <c r="W72" t="s">
        <v>141</v>
      </c>
    </row>
    <row r="73" spans="1:23" ht="19.5" thickBot="1">
      <c r="A73" s="21">
        <v>43</v>
      </c>
      <c r="B73" s="9"/>
      <c r="C73" s="6"/>
      <c r="D73" s="6"/>
      <c r="E73" s="6"/>
      <c r="F73" s="6"/>
      <c r="G73" s="6"/>
      <c r="H73" s="6"/>
      <c r="I73" s="6"/>
      <c r="J73" s="6"/>
      <c r="K73" s="6"/>
      <c r="L73" s="38"/>
      <c r="M73" s="146"/>
      <c r="N73" s="147"/>
      <c r="O73" s="146"/>
      <c r="P73" s="147"/>
      <c r="S73" t="s">
        <v>52</v>
      </c>
      <c r="W73" t="s">
        <v>142</v>
      </c>
    </row>
    <row r="74" spans="1:23" ht="19.5" thickBot="1">
      <c r="A74" s="21">
        <v>44</v>
      </c>
      <c r="B74" s="34"/>
      <c r="C74" s="39"/>
      <c r="D74" s="39"/>
      <c r="E74" s="39"/>
      <c r="F74" s="39"/>
      <c r="G74" s="39"/>
      <c r="H74" s="39"/>
      <c r="I74" s="39"/>
      <c r="J74" s="39"/>
      <c r="K74" s="39"/>
      <c r="L74" s="40"/>
      <c r="M74" s="148"/>
      <c r="N74" s="149"/>
      <c r="O74" s="148"/>
      <c r="P74" s="149"/>
      <c r="W74" t="s">
        <v>143</v>
      </c>
    </row>
    <row r="75" spans="1:23" ht="19.5" thickBot="1">
      <c r="A75" s="21">
        <v>45</v>
      </c>
      <c r="B75" s="9"/>
      <c r="C75" s="6"/>
      <c r="D75" s="6"/>
      <c r="E75" s="6"/>
      <c r="F75" s="6"/>
      <c r="G75" s="6"/>
      <c r="H75" s="6"/>
      <c r="I75" s="6"/>
      <c r="J75" s="6"/>
      <c r="K75" s="6"/>
      <c r="L75" s="38"/>
      <c r="M75" s="146"/>
      <c r="N75" s="147"/>
      <c r="O75" s="146"/>
      <c r="P75" s="147"/>
      <c r="S75" t="s">
        <v>19</v>
      </c>
    </row>
    <row r="76" spans="1:23" ht="19.5" thickBot="1">
      <c r="A76" s="21">
        <v>46</v>
      </c>
      <c r="B76" s="34"/>
      <c r="C76" s="39"/>
      <c r="D76" s="39"/>
      <c r="E76" s="39"/>
      <c r="F76" s="39"/>
      <c r="G76" s="39"/>
      <c r="H76" s="39"/>
      <c r="I76" s="39"/>
      <c r="J76" s="39"/>
      <c r="K76" s="39"/>
      <c r="L76" s="40"/>
      <c r="M76" s="148"/>
      <c r="N76" s="149"/>
      <c r="O76" s="148"/>
      <c r="P76" s="149"/>
      <c r="S76" t="s">
        <v>53</v>
      </c>
      <c r="W76" t="s">
        <v>144</v>
      </c>
    </row>
    <row r="77" spans="1:23" ht="19.5" thickBot="1">
      <c r="A77" s="21">
        <v>47</v>
      </c>
      <c r="B77" s="9"/>
      <c r="C77" s="6"/>
      <c r="D77" s="6"/>
      <c r="E77" s="6"/>
      <c r="F77" s="6"/>
      <c r="G77" s="6"/>
      <c r="H77" s="6"/>
      <c r="I77" s="6"/>
      <c r="J77" s="6"/>
      <c r="K77" s="6"/>
      <c r="L77" s="38"/>
      <c r="M77" s="146"/>
      <c r="N77" s="147"/>
      <c r="O77" s="146"/>
      <c r="P77" s="147"/>
      <c r="S77" t="s">
        <v>54</v>
      </c>
      <c r="W77" t="s">
        <v>145</v>
      </c>
    </row>
    <row r="78" spans="1:23" ht="19.5" thickBot="1">
      <c r="A78" s="21">
        <v>48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40"/>
      <c r="M78" s="148"/>
      <c r="N78" s="149"/>
      <c r="O78" s="148"/>
      <c r="P78" s="149"/>
      <c r="S78" t="s">
        <v>55</v>
      </c>
      <c r="W78" t="s">
        <v>146</v>
      </c>
    </row>
    <row r="79" spans="1:23" ht="19.5" thickBot="1">
      <c r="A79" s="21">
        <v>49</v>
      </c>
      <c r="B79" s="9"/>
      <c r="C79" s="6"/>
      <c r="D79" s="6"/>
      <c r="E79" s="6"/>
      <c r="F79" s="6"/>
      <c r="G79" s="6"/>
      <c r="H79" s="6"/>
      <c r="I79" s="6"/>
      <c r="J79" s="6"/>
      <c r="K79" s="6"/>
      <c r="L79" s="38"/>
      <c r="M79" s="146"/>
      <c r="N79" s="147"/>
      <c r="O79" s="146"/>
      <c r="P79" s="147"/>
      <c r="S79" t="s">
        <v>56</v>
      </c>
      <c r="W79" t="s">
        <v>147</v>
      </c>
    </row>
    <row r="80" spans="1:23" ht="19.5" thickBot="1">
      <c r="A80" s="21">
        <v>50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40"/>
      <c r="M80" s="148"/>
      <c r="N80" s="149"/>
      <c r="O80" s="148"/>
      <c r="P80" s="149"/>
      <c r="S80" t="s">
        <v>57</v>
      </c>
      <c r="W80" t="s">
        <v>148</v>
      </c>
    </row>
    <row r="81" spans="19:23">
      <c r="W81" t="s">
        <v>149</v>
      </c>
    </row>
    <row r="82" spans="19:23">
      <c r="S82" t="s">
        <v>58</v>
      </c>
      <c r="W82" t="s">
        <v>150</v>
      </c>
    </row>
    <row r="83" spans="19:23">
      <c r="S83" t="s">
        <v>59</v>
      </c>
      <c r="W83" t="s">
        <v>151</v>
      </c>
    </row>
    <row r="84" spans="19:23">
      <c r="S84" t="s">
        <v>60</v>
      </c>
      <c r="W84" t="s">
        <v>152</v>
      </c>
    </row>
    <row r="86" spans="19:23">
      <c r="S86" t="s">
        <v>61</v>
      </c>
      <c r="W86" t="s">
        <v>153</v>
      </c>
    </row>
    <row r="87" spans="19:23">
      <c r="S87" t="s">
        <v>62</v>
      </c>
      <c r="W87" t="s">
        <v>154</v>
      </c>
    </row>
    <row r="88" spans="19:23">
      <c r="S88" t="s">
        <v>63</v>
      </c>
      <c r="W88" t="s">
        <v>155</v>
      </c>
    </row>
    <row r="89" spans="19:23">
      <c r="S89" t="s">
        <v>64</v>
      </c>
      <c r="W89" t="s">
        <v>156</v>
      </c>
    </row>
    <row r="90" spans="19:23">
      <c r="S90" t="s">
        <v>65</v>
      </c>
      <c r="W90" t="s">
        <v>157</v>
      </c>
    </row>
    <row r="91" spans="19:23">
      <c r="W91" t="s">
        <v>158</v>
      </c>
    </row>
    <row r="92" spans="19:23">
      <c r="S92" t="s">
        <v>66</v>
      </c>
      <c r="W92" t="s">
        <v>159</v>
      </c>
    </row>
    <row r="93" spans="19:23">
      <c r="S93" t="s">
        <v>67</v>
      </c>
      <c r="W93" t="s">
        <v>160</v>
      </c>
    </row>
    <row r="94" spans="19:23">
      <c r="S94" t="s">
        <v>68</v>
      </c>
      <c r="W94" t="s">
        <v>161</v>
      </c>
    </row>
    <row r="95" spans="19:23">
      <c r="S95" t="s">
        <v>69</v>
      </c>
      <c r="W95" t="s">
        <v>162</v>
      </c>
    </row>
    <row r="96" spans="19:23">
      <c r="S96" t="s">
        <v>70</v>
      </c>
      <c r="W96" t="s">
        <v>163</v>
      </c>
    </row>
    <row r="97" spans="19:23">
      <c r="W97" t="s">
        <v>164</v>
      </c>
    </row>
    <row r="98" spans="19:23">
      <c r="S98" t="s">
        <v>71</v>
      </c>
      <c r="W98" t="s">
        <v>165</v>
      </c>
    </row>
    <row r="99" spans="19:23">
      <c r="S99" t="s">
        <v>72</v>
      </c>
      <c r="W99" t="s">
        <v>166</v>
      </c>
    </row>
    <row r="101" spans="19:23">
      <c r="S101" t="s">
        <v>73</v>
      </c>
      <c r="W101" t="s">
        <v>167</v>
      </c>
    </row>
    <row r="102" spans="19:23">
      <c r="S102" t="s">
        <v>74</v>
      </c>
      <c r="W102" t="s">
        <v>168</v>
      </c>
    </row>
    <row r="103" spans="19:23">
      <c r="W103" t="s">
        <v>169</v>
      </c>
    </row>
    <row r="104" spans="19:23">
      <c r="S104" t="s">
        <v>75</v>
      </c>
      <c r="W104" t="s">
        <v>170</v>
      </c>
    </row>
    <row r="105" spans="19:23">
      <c r="S105" t="s">
        <v>76</v>
      </c>
      <c r="W105" t="s">
        <v>171</v>
      </c>
    </row>
    <row r="106" spans="19:23">
      <c r="W106" t="s">
        <v>172</v>
      </c>
    </row>
    <row r="107" spans="19:23">
      <c r="S107" t="s">
        <v>77</v>
      </c>
      <c r="W107" t="s">
        <v>173</v>
      </c>
    </row>
    <row r="109" spans="19:23">
      <c r="S109" t="s">
        <v>78</v>
      </c>
      <c r="W109" t="s">
        <v>174</v>
      </c>
    </row>
    <row r="110" spans="19:23">
      <c r="W110" t="s">
        <v>175</v>
      </c>
    </row>
    <row r="111" spans="19:23">
      <c r="S111" t="s">
        <v>79</v>
      </c>
    </row>
    <row r="112" spans="19:23">
      <c r="S112" t="s">
        <v>80</v>
      </c>
      <c r="W112" t="s">
        <v>176</v>
      </c>
    </row>
    <row r="113" spans="19:23">
      <c r="S113" t="s">
        <v>81</v>
      </c>
      <c r="W113" t="s">
        <v>177</v>
      </c>
    </row>
    <row r="115" spans="19:23">
      <c r="S115" t="s">
        <v>82</v>
      </c>
    </row>
    <row r="116" spans="19:23">
      <c r="S116" t="s">
        <v>83</v>
      </c>
    </row>
    <row r="117" spans="19:23">
      <c r="S117" t="s">
        <v>84</v>
      </c>
    </row>
    <row r="118" spans="19:23">
      <c r="S118" t="s">
        <v>60</v>
      </c>
    </row>
    <row r="119" spans="19:23">
      <c r="S119" t="s">
        <v>85</v>
      </c>
    </row>
    <row r="120" spans="19:23">
      <c r="S120" t="s">
        <v>86</v>
      </c>
    </row>
    <row r="121" spans="19:23">
      <c r="S121" t="s">
        <v>87</v>
      </c>
    </row>
    <row r="122" spans="19:23">
      <c r="S122" t="s">
        <v>88</v>
      </c>
    </row>
    <row r="123" spans="19:23">
      <c r="S123" t="s">
        <v>89</v>
      </c>
    </row>
  </sheetData>
  <sheetProtection algorithmName="SHA-512" hashValue="iEoKprz3JiKhpZxO0BAQ34UNe2huQ3bgr8yiT8T305yLvAuordyi+Kp/Ezkr2MLZLxG6hnRTNkz50wL5ekWz6w==" saltValue="pLDmp3OfCNrYK216O+qOFw==" spinCount="100000" sheet="1" objects="1" scenarios="1"/>
  <mergeCells count="127">
    <mergeCell ref="M79:N79"/>
    <mergeCell ref="O79:P79"/>
    <mergeCell ref="M80:N80"/>
    <mergeCell ref="O80:P80"/>
    <mergeCell ref="M76:N76"/>
    <mergeCell ref="O76:P76"/>
    <mergeCell ref="M77:N77"/>
    <mergeCell ref="O77:P77"/>
    <mergeCell ref="M78:N78"/>
    <mergeCell ref="O78:P78"/>
    <mergeCell ref="M73:N73"/>
    <mergeCell ref="O73:P73"/>
    <mergeCell ref="M74:N74"/>
    <mergeCell ref="O74:P74"/>
    <mergeCell ref="M75:N75"/>
    <mergeCell ref="O75:P75"/>
    <mergeCell ref="M70:N70"/>
    <mergeCell ref="O70:P70"/>
    <mergeCell ref="M71:N71"/>
    <mergeCell ref="O71:P71"/>
    <mergeCell ref="M72:N72"/>
    <mergeCell ref="O72:P72"/>
    <mergeCell ref="M67:N67"/>
    <mergeCell ref="O67:P67"/>
    <mergeCell ref="M68:N68"/>
    <mergeCell ref="O68:P68"/>
    <mergeCell ref="M69:N69"/>
    <mergeCell ref="O69:P69"/>
    <mergeCell ref="M64:N64"/>
    <mergeCell ref="O64:P64"/>
    <mergeCell ref="M65:N65"/>
    <mergeCell ref="O65:P65"/>
    <mergeCell ref="M66:N66"/>
    <mergeCell ref="O66:P66"/>
    <mergeCell ref="M61:N61"/>
    <mergeCell ref="O61:P61"/>
    <mergeCell ref="M62:N62"/>
    <mergeCell ref="O62:P62"/>
    <mergeCell ref="M63:N63"/>
    <mergeCell ref="O63:P63"/>
    <mergeCell ref="M58:N58"/>
    <mergeCell ref="O58:P58"/>
    <mergeCell ref="M59:N59"/>
    <mergeCell ref="O59:P59"/>
    <mergeCell ref="M60:N60"/>
    <mergeCell ref="O60:P60"/>
    <mergeCell ref="M55:N55"/>
    <mergeCell ref="O55:P55"/>
    <mergeCell ref="M56:N56"/>
    <mergeCell ref="O56:P56"/>
    <mergeCell ref="M57:N57"/>
    <mergeCell ref="O57:P57"/>
    <mergeCell ref="M52:N52"/>
    <mergeCell ref="O52:P52"/>
    <mergeCell ref="M53:N53"/>
    <mergeCell ref="O53:P53"/>
    <mergeCell ref="M54:N54"/>
    <mergeCell ref="O54:P54"/>
    <mergeCell ref="M49:N49"/>
    <mergeCell ref="O49:P49"/>
    <mergeCell ref="M50:N50"/>
    <mergeCell ref="O50:P50"/>
    <mergeCell ref="M51:N51"/>
    <mergeCell ref="O51:P51"/>
    <mergeCell ref="M46:N46"/>
    <mergeCell ref="O46:P46"/>
    <mergeCell ref="M47:N47"/>
    <mergeCell ref="O47:P47"/>
    <mergeCell ref="M48:N48"/>
    <mergeCell ref="O48:P48"/>
    <mergeCell ref="M43:N43"/>
    <mergeCell ref="O43:P43"/>
    <mergeCell ref="M44:N44"/>
    <mergeCell ref="O44:P44"/>
    <mergeCell ref="M45:N45"/>
    <mergeCell ref="O45:P45"/>
    <mergeCell ref="M40:N40"/>
    <mergeCell ref="O40:P40"/>
    <mergeCell ref="M41:N41"/>
    <mergeCell ref="O41:P41"/>
    <mergeCell ref="M42:N42"/>
    <mergeCell ref="O42:P42"/>
    <mergeCell ref="C21:C22"/>
    <mergeCell ref="D21:H21"/>
    <mergeCell ref="D22:H22"/>
    <mergeCell ref="M37:N37"/>
    <mergeCell ref="O37:P37"/>
    <mergeCell ref="M38:N38"/>
    <mergeCell ref="O38:P38"/>
    <mergeCell ref="M39:N39"/>
    <mergeCell ref="O39:P39"/>
    <mergeCell ref="M34:N34"/>
    <mergeCell ref="O34:P34"/>
    <mergeCell ref="M35:N35"/>
    <mergeCell ref="O35:P35"/>
    <mergeCell ref="M36:N36"/>
    <mergeCell ref="O36:P36"/>
    <mergeCell ref="M31:N31"/>
    <mergeCell ref="O31:P31"/>
    <mergeCell ref="M32:N32"/>
    <mergeCell ref="O32:P32"/>
    <mergeCell ref="M33:N33"/>
    <mergeCell ref="O33:P33"/>
    <mergeCell ref="M30:N30"/>
    <mergeCell ref="O30:P30"/>
    <mergeCell ref="D20:H20"/>
    <mergeCell ref="D4:G4"/>
    <mergeCell ref="D5:G5"/>
    <mergeCell ref="D9:G9"/>
    <mergeCell ref="L10:L11"/>
    <mergeCell ref="M10:M11"/>
    <mergeCell ref="D6:E6"/>
    <mergeCell ref="G6:H6"/>
    <mergeCell ref="M4:M5"/>
    <mergeCell ref="M7:M8"/>
    <mergeCell ref="C12:C14"/>
    <mergeCell ref="D12:G12"/>
    <mergeCell ref="L12:L13"/>
    <mergeCell ref="M12:M13"/>
    <mergeCell ref="D13:G13"/>
    <mergeCell ref="D14:G14"/>
    <mergeCell ref="L14:L15"/>
    <mergeCell ref="M14:M15"/>
    <mergeCell ref="C15:C17"/>
    <mergeCell ref="D15:G15"/>
    <mergeCell ref="D16:G16"/>
    <mergeCell ref="D17:G17"/>
  </mergeCells>
  <phoneticPr fontId="6"/>
  <dataValidations disablePrompts="1" count="5">
    <dataValidation type="list" allowBlank="1" showInputMessage="1" showErrorMessage="1" sqref="D19" xr:uid="{14AC4B60-D5F3-41A8-AD97-9BAA2A712FF8}">
      <formula1>$W$17:$W$18</formula1>
    </dataValidation>
    <dataValidation type="list" allowBlank="1" showInputMessage="1" sqref="G31:G80" xr:uid="{54BC6E3A-4707-4537-958F-02E913F48A39}">
      <formula1>$U$30:$U$47</formula1>
    </dataValidation>
    <dataValidation type="list" allowBlank="1" showInputMessage="1" sqref="E31:E80" xr:uid="{3BD9E16A-68A5-4BC3-82A3-751C25AC7DC2}">
      <formula1>$W$30:$W$115</formula1>
    </dataValidation>
    <dataValidation type="list" showInputMessage="1" sqref="D31:D80" xr:uid="{FEFAEE76-F418-4D7D-9539-DF49462D4345}">
      <formula1>$S$30:$S$125</formula1>
    </dataValidation>
    <dataValidation type="list" showInputMessage="1" sqref="D10" xr:uid="{853D753E-C30B-46E2-9CA7-DC507A16C36E}">
      <formula1>$Y$17:$Y$18</formula1>
    </dataValidation>
  </dataValidations>
  <hyperlinks>
    <hyperlink ref="D9" r:id="rId1" display="m-kamegamori@f-suimon.co.jp" xr:uid="{425C6AC2-A174-4245-907C-1DE08D2554E1}"/>
  </hyperlinks>
  <pageMargins left="0.7" right="0.7" top="0.75" bottom="0.75" header="0.3" footer="0.3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3B46-D523-4FEA-BE00-3257FF27395E}">
  <sheetPr codeName="Sheet4">
    <pageSetUpPr fitToPage="1"/>
  </sheetPr>
  <dimension ref="A1:GF77"/>
  <sheetViews>
    <sheetView zoomScaleNormal="100" workbookViewId="0">
      <selection activeCell="C4" sqref="C4:H4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( 1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1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1</v>
      </c>
      <c r="K2" s="61">
        <f>試験依頼書!U29</f>
        <v>0</v>
      </c>
      <c r="L2" s="44" t="str">
        <f>"( "&amp;J2&amp;" / "&amp;K2&amp;" )"</f>
        <v>( 1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1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478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1</v>
      </c>
      <c r="AV13" s="43">
        <f>AU13+1</f>
        <v>2</v>
      </c>
      <c r="AW13" s="43">
        <f t="shared" ref="AW13:AZ13" si="2">AV13+1</f>
        <v>3</v>
      </c>
      <c r="AX13" s="43">
        <f t="shared" si="2"/>
        <v>4</v>
      </c>
      <c r="AY13" s="43">
        <f t="shared" si="2"/>
        <v>5</v>
      </c>
      <c r="AZ13" s="43">
        <f t="shared" si="2"/>
        <v>6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1</v>
      </c>
      <c r="D14" s="63">
        <f t="shared" ref="D14:H14" si="3">AV13</f>
        <v>2</v>
      </c>
      <c r="E14" s="63">
        <f t="shared" si="3"/>
        <v>3</v>
      </c>
      <c r="F14" s="63">
        <f t="shared" si="3"/>
        <v>4</v>
      </c>
      <c r="G14" s="63">
        <f t="shared" si="3"/>
        <v>5</v>
      </c>
      <c r="H14" s="63">
        <f t="shared" si="3"/>
        <v>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kfVwJ0DQS1bks8rc0WEJ1cKexYfx1rmU5TwTLO6LUmj4Z+KvtaUzFrAPvEgfiDKj2FifvdL07TSGBaWgOVhmig==" saltValue="gY1POGpY3SiEd1YRZ9rk6Q==" spinCount="100000" sheet="1" objects="1" scenarios="1"/>
  <mergeCells count="45">
    <mergeCell ref="A30:B30"/>
    <mergeCell ref="A31:B31"/>
    <mergeCell ref="A33:H33"/>
    <mergeCell ref="H26:H27"/>
    <mergeCell ref="A28:B29"/>
    <mergeCell ref="C28:C29"/>
    <mergeCell ref="D28:D29"/>
    <mergeCell ref="E28:E29"/>
    <mergeCell ref="F28:F29"/>
    <mergeCell ref="G28:G29"/>
    <mergeCell ref="H28:H29"/>
    <mergeCell ref="A26:B27"/>
    <mergeCell ref="C26:C27"/>
    <mergeCell ref="D26:D27"/>
    <mergeCell ref="E26:E27"/>
    <mergeCell ref="F26:F27"/>
    <mergeCell ref="A19:B19"/>
    <mergeCell ref="A8:B8"/>
    <mergeCell ref="C8:H8"/>
    <mergeCell ref="A10:B10"/>
    <mergeCell ref="F10:H11"/>
    <mergeCell ref="A12:B12"/>
    <mergeCell ref="C12:H12"/>
    <mergeCell ref="A13:B15"/>
    <mergeCell ref="F13:H13"/>
    <mergeCell ref="A16:B16"/>
    <mergeCell ref="A17:B17"/>
    <mergeCell ref="A18:B18"/>
    <mergeCell ref="A9:B9"/>
    <mergeCell ref="C9:H9"/>
    <mergeCell ref="G26:G27"/>
    <mergeCell ref="A20:B20"/>
    <mergeCell ref="A21:B21"/>
    <mergeCell ref="A22:B22"/>
    <mergeCell ref="A23:B23"/>
    <mergeCell ref="A24:B24"/>
    <mergeCell ref="A25:B25"/>
    <mergeCell ref="A7:B7"/>
    <mergeCell ref="C7:H7"/>
    <mergeCell ref="B1:G3"/>
    <mergeCell ref="A4:A6"/>
    <mergeCell ref="C4:H4"/>
    <mergeCell ref="C5:H5"/>
    <mergeCell ref="C6:D6"/>
    <mergeCell ref="H1:H3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8441-C9BF-435E-8F74-44797959E049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( 2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7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2</v>
      </c>
      <c r="K2" s="61">
        <f>試験依頼書!U29</f>
        <v>0</v>
      </c>
      <c r="L2" s="44" t="str">
        <f>"( "&amp;J2&amp;" / "&amp;K2&amp;" )"</f>
        <v>( 2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7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7</v>
      </c>
      <c r="AV13" s="43">
        <f>AU13+1</f>
        <v>8</v>
      </c>
      <c r="AW13" s="43">
        <f t="shared" ref="AW13:AZ13" si="2">AV13+1</f>
        <v>9</v>
      </c>
      <c r="AX13" s="43">
        <f t="shared" si="2"/>
        <v>10</v>
      </c>
      <c r="AY13" s="43">
        <f t="shared" si="2"/>
        <v>11</v>
      </c>
      <c r="AZ13" s="43">
        <f t="shared" si="2"/>
        <v>12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7</v>
      </c>
      <c r="D14" s="63">
        <f t="shared" ref="D14:H14" si="3">AV13</f>
        <v>8</v>
      </c>
      <c r="E14" s="63">
        <f t="shared" si="3"/>
        <v>9</v>
      </c>
      <c r="F14" s="63">
        <f t="shared" si="3"/>
        <v>10</v>
      </c>
      <c r="G14" s="63">
        <f t="shared" si="3"/>
        <v>11</v>
      </c>
      <c r="H14" s="63">
        <f t="shared" si="3"/>
        <v>12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ZXEk9bdoTmTAJRSjvt4/ET+e8K59JBVdcmU4GcQUTIL8yN3Ls/fgG5M5u++rnb9p+TOyAaJ7w7zJybo51Aritw==" saltValue="32VyH56Uzv2x9wulLznylw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4FB0-9E27-4BBD-8D1E-907BB4FC2C58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( 3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13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3</v>
      </c>
      <c r="K2" s="61">
        <f>試験依頼書!U29</f>
        <v>0</v>
      </c>
      <c r="L2" s="44" t="str">
        <f>"( "&amp;J2&amp;" / "&amp;K2&amp;" )"</f>
        <v>( 3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13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13</v>
      </c>
      <c r="AV13" s="43">
        <f>AU13+1</f>
        <v>14</v>
      </c>
      <c r="AW13" s="43">
        <f t="shared" ref="AW13:AZ13" si="2">AV13+1</f>
        <v>15</v>
      </c>
      <c r="AX13" s="43">
        <f t="shared" si="2"/>
        <v>16</v>
      </c>
      <c r="AY13" s="43">
        <f t="shared" si="2"/>
        <v>17</v>
      </c>
      <c r="AZ13" s="43">
        <f t="shared" si="2"/>
        <v>18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13</v>
      </c>
      <c r="D14" s="63">
        <f t="shared" ref="D14:H14" si="3">AV13</f>
        <v>14</v>
      </c>
      <c r="E14" s="63">
        <f t="shared" si="3"/>
        <v>15</v>
      </c>
      <c r="F14" s="63">
        <f t="shared" si="3"/>
        <v>16</v>
      </c>
      <c r="G14" s="63">
        <f t="shared" si="3"/>
        <v>17</v>
      </c>
      <c r="H14" s="63">
        <f t="shared" si="3"/>
        <v>18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NFEIWzvpmumOjD6TuKiwzcpYmY7Pq38GkztZmibv57U1WfDZklkRF29Fjsi77m/SdUU/YLDDGapsftjZQEGkNg==" saltValue="ik2OV+pDT+CwgTeMF3Em6w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F28D-B641-440A-92B1-D8EF01ECF153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( 4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19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4</v>
      </c>
      <c r="K2" s="61">
        <f>試験依頼書!U29</f>
        <v>0</v>
      </c>
      <c r="L2" s="44" t="str">
        <f>"( "&amp;J2&amp;" / "&amp;K2&amp;" )"</f>
        <v>( 4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19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19</v>
      </c>
      <c r="AV13" s="43">
        <f>AU13+1</f>
        <v>20</v>
      </c>
      <c r="AW13" s="43">
        <f t="shared" ref="AW13:AZ13" si="2">AV13+1</f>
        <v>21</v>
      </c>
      <c r="AX13" s="43">
        <f t="shared" si="2"/>
        <v>22</v>
      </c>
      <c r="AY13" s="43">
        <f t="shared" si="2"/>
        <v>23</v>
      </c>
      <c r="AZ13" s="43">
        <f t="shared" si="2"/>
        <v>24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19</v>
      </c>
      <c r="D14" s="63">
        <f t="shared" ref="D14:H14" si="3">AV13</f>
        <v>20</v>
      </c>
      <c r="E14" s="63">
        <f t="shared" si="3"/>
        <v>21</v>
      </c>
      <c r="F14" s="63">
        <f t="shared" si="3"/>
        <v>22</v>
      </c>
      <c r="G14" s="63">
        <f t="shared" si="3"/>
        <v>23</v>
      </c>
      <c r="H14" s="63">
        <f t="shared" si="3"/>
        <v>24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9vSrGpTICtt06nxlXRop116s3ui55CefLXa2MI7XIYPlOwfkeeBgPfcC/6KOqd/DD229AziGn0MiDXYa8IMSLQ==" saltValue="tprLKAvuEpm7wjAvRrU8sw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08D6-AD70-44BB-A6DB-C5DE8CAF8BD9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( 5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25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5</v>
      </c>
      <c r="K2" s="61">
        <f>試験依頼書!U29</f>
        <v>0</v>
      </c>
      <c r="L2" s="44" t="str">
        <f>"( "&amp;J2&amp;" / "&amp;K2&amp;" )"</f>
        <v>( 5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25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25</v>
      </c>
      <c r="AV13" s="43">
        <f>AU13+1</f>
        <v>26</v>
      </c>
      <c r="AW13" s="43">
        <f t="shared" ref="AW13:AZ13" si="2">AV13+1</f>
        <v>27</v>
      </c>
      <c r="AX13" s="43">
        <f t="shared" si="2"/>
        <v>28</v>
      </c>
      <c r="AY13" s="43">
        <f t="shared" si="2"/>
        <v>29</v>
      </c>
      <c r="AZ13" s="43">
        <f t="shared" si="2"/>
        <v>30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25</v>
      </c>
      <c r="D14" s="63">
        <f t="shared" ref="D14:H14" si="3">AV13</f>
        <v>26</v>
      </c>
      <c r="E14" s="63">
        <f t="shared" si="3"/>
        <v>27</v>
      </c>
      <c r="F14" s="63">
        <f t="shared" si="3"/>
        <v>28</v>
      </c>
      <c r="G14" s="63">
        <f t="shared" si="3"/>
        <v>29</v>
      </c>
      <c r="H14" s="63">
        <f t="shared" si="3"/>
        <v>30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oZWPSpFscyLEBYSKoDfUnysYkQiutZjLLnIIwYEyRJxQVXMe5o9VAGz2au9rrlnbQVHsK1X/zTzRrA7xIWuRZQ==" saltValue="8W2Iv5Jieq2Nz6p1mVRqag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C01E-E597-4401-A89A-6766D0B8BE2A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3"/>
      <c r="B1" s="155" t="s">
        <v>447</v>
      </c>
      <c r="C1" s="155"/>
      <c r="D1" s="155"/>
      <c r="E1" s="155"/>
      <c r="F1" s="155"/>
      <c r="G1" s="155"/>
      <c r="H1" s="163" t="str">
        <f>L2</f>
        <v>( 6 / 0 )</v>
      </c>
      <c r="I1" s="41"/>
      <c r="J1" s="44"/>
      <c r="K1" s="44" t="s">
        <v>438</v>
      </c>
      <c r="L1" s="44"/>
      <c r="M1" s="44"/>
      <c r="N1" s="6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31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5" t="str">
        <f>N2</f>
        <v>V1.06</v>
      </c>
      <c r="B2" s="155"/>
      <c r="C2" s="155"/>
      <c r="D2" s="155"/>
      <c r="E2" s="155"/>
      <c r="F2" s="155"/>
      <c r="G2" s="155"/>
      <c r="H2" s="163"/>
      <c r="I2" s="41"/>
      <c r="J2" s="65">
        <v>6</v>
      </c>
      <c r="K2" s="61">
        <f>試験依頼書!U29</f>
        <v>0</v>
      </c>
      <c r="L2" s="44" t="str">
        <f>"( "&amp;J2&amp;" / "&amp;K2&amp;" )"</f>
        <v>( 6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4"/>
      <c r="B3" s="156"/>
      <c r="C3" s="156"/>
      <c r="D3" s="156"/>
      <c r="E3" s="156"/>
      <c r="F3" s="156"/>
      <c r="G3" s="156"/>
      <c r="H3" s="16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57" t="s">
        <v>215</v>
      </c>
      <c r="B4" s="56" t="s">
        <v>216</v>
      </c>
      <c r="C4" s="160" t="str">
        <f>AL6</f>
        <v>一般財団法人北海道電気保安協会 帯広支部　（  ）　</v>
      </c>
      <c r="D4" s="160"/>
      <c r="E4" s="160"/>
      <c r="F4" s="160"/>
      <c r="G4" s="160"/>
      <c r="H4" s="161"/>
      <c r="I4" s="45"/>
      <c r="J4" s="65">
        <v>31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>一般財団法人北海道電気保安協会 帯広支部</v>
      </c>
      <c r="AG4" s="43"/>
      <c r="AH4" s="43"/>
      <c r="AI4" s="43"/>
      <c r="AJ4" s="43"/>
      <c r="AK4" s="43"/>
      <c r="AL4" s="43" t="str">
        <f>AF4&amp;"　（ "&amp;AF6&amp;" ）　"</f>
        <v>一般財団法人北海道電気保安協会 帯広支部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58"/>
      <c r="B5" s="26" t="s">
        <v>217</v>
      </c>
      <c r="C5" s="160" t="str">
        <f>AF5</f>
        <v>帯広市西４条南３丁目１２番地２　</v>
      </c>
      <c r="D5" s="160"/>
      <c r="E5" s="160"/>
      <c r="F5" s="160"/>
      <c r="G5" s="160"/>
      <c r="H5" s="16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>帯広市西４条南３丁目１２番地２　</v>
      </c>
      <c r="AG5" s="43"/>
      <c r="AH5" s="43"/>
      <c r="AI5" s="43"/>
      <c r="AJ5" s="43"/>
      <c r="AK5" s="43"/>
      <c r="AL5" s="43" t="str">
        <f>AF4&amp;"　（ "&amp;AI6&amp;" ： "&amp;AF6&amp;" ）　"</f>
        <v>一般財団法人北海道電気保安協会 帯広支部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59"/>
      <c r="B6" s="56" t="s">
        <v>218</v>
      </c>
      <c r="C6" s="162" t="str">
        <f>AF10</f>
        <v/>
      </c>
      <c r="D6" s="162"/>
      <c r="E6" s="57" t="s">
        <v>219</v>
      </c>
      <c r="F6" s="57" t="str">
        <f>AF7</f>
        <v>0155-24-6444</v>
      </c>
      <c r="G6" s="57" t="s">
        <v>220</v>
      </c>
      <c r="H6" s="60" t="str">
        <f>AF8</f>
        <v>0155-25-3402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一般財団法人北海道電気保安協会 帯広支部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0" t="s">
        <v>221</v>
      </c>
      <c r="B7" s="151"/>
      <c r="C7" s="152" t="str">
        <f>AK15</f>
        <v/>
      </c>
      <c r="D7" s="153"/>
      <c r="E7" s="153"/>
      <c r="F7" s="153"/>
      <c r="G7" s="153"/>
      <c r="H7" s="1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>0155-24-6444</v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0" t="s">
        <v>222</v>
      </c>
      <c r="B8" s="151"/>
      <c r="C8" s="152" t="str">
        <f>AK18</f>
        <v/>
      </c>
      <c r="D8" s="153"/>
      <c r="E8" s="153"/>
      <c r="F8" s="153"/>
      <c r="G8" s="153"/>
      <c r="H8" s="1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>0155-25-3402</v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0" t="s">
        <v>446</v>
      </c>
      <c r="B9" s="151"/>
      <c r="C9" s="152" t="str">
        <f>AF9</f>
        <v/>
      </c>
      <c r="D9" s="153"/>
      <c r="E9" s="153"/>
      <c r="F9" s="153"/>
      <c r="G9" s="153"/>
      <c r="H9" s="1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0" t="s">
        <v>223</v>
      </c>
      <c r="B10" s="151"/>
      <c r="C10" s="58" t="str">
        <f>IF(AF21="","2部",AF21&amp;"部")</f>
        <v>2部</v>
      </c>
      <c r="D10" s="59" t="s">
        <v>434</v>
      </c>
      <c r="E10" s="58" t="str">
        <f>IF(AF22="","10営業日",AF22&amp;"営業日")</f>
        <v>10営業日</v>
      </c>
      <c r="F10" s="182" t="s">
        <v>468</v>
      </c>
      <c r="G10" s="182"/>
      <c r="H10" s="18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3"/>
      <c r="G11" s="183"/>
      <c r="H11" s="18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67" t="s">
        <v>224</v>
      </c>
      <c r="B12" s="168"/>
      <c r="C12" s="169" t="s">
        <v>465</v>
      </c>
      <c r="D12" s="169"/>
      <c r="E12" s="169"/>
      <c r="F12" s="169"/>
      <c r="G12" s="169"/>
      <c r="H12" s="16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70" t="s">
        <v>225</v>
      </c>
      <c r="B13" s="171"/>
      <c r="C13" s="64" t="s">
        <v>226</v>
      </c>
      <c r="D13" s="64" t="s">
        <v>227</v>
      </c>
      <c r="E13" s="64" t="s">
        <v>228</v>
      </c>
      <c r="F13" s="176" t="s">
        <v>435</v>
      </c>
      <c r="G13" s="177"/>
      <c r="H13" s="178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31</v>
      </c>
      <c r="AV13" s="43">
        <f>AU13+1</f>
        <v>32</v>
      </c>
      <c r="AW13" s="43">
        <f t="shared" ref="AW13:AZ13" si="2">AV13+1</f>
        <v>33</v>
      </c>
      <c r="AX13" s="43">
        <f t="shared" si="2"/>
        <v>34</v>
      </c>
      <c r="AY13" s="43">
        <f t="shared" si="2"/>
        <v>35</v>
      </c>
      <c r="AZ13" s="43">
        <f t="shared" si="2"/>
        <v>36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72"/>
      <c r="B14" s="173"/>
      <c r="C14" s="63">
        <f>AU13</f>
        <v>31</v>
      </c>
      <c r="D14" s="63">
        <f t="shared" ref="D14:H14" si="3">AV13</f>
        <v>32</v>
      </c>
      <c r="E14" s="63">
        <f t="shared" si="3"/>
        <v>33</v>
      </c>
      <c r="F14" s="63">
        <f t="shared" si="3"/>
        <v>34</v>
      </c>
      <c r="G14" s="63">
        <f t="shared" si="3"/>
        <v>35</v>
      </c>
      <c r="H14" s="63">
        <f t="shared" si="3"/>
        <v>36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74"/>
      <c r="B15" s="175"/>
      <c r="C15" s="66" t="str">
        <f>AU15</f>
        <v/>
      </c>
      <c r="D15" s="66" t="str">
        <f t="shared" ref="D15:H26" si="4">AV15</f>
        <v/>
      </c>
      <c r="E15" s="66" t="str">
        <f t="shared" si="4"/>
        <v/>
      </c>
      <c r="F15" s="67" t="str">
        <f t="shared" si="4"/>
        <v/>
      </c>
      <c r="G15" s="67" t="str">
        <f t="shared" si="4"/>
        <v/>
      </c>
      <c r="H15" s="67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79" t="s">
        <v>187</v>
      </c>
      <c r="B16" s="180"/>
      <c r="C16" s="68" t="str">
        <f t="shared" ref="C16:C25" si="6">AU16</f>
        <v/>
      </c>
      <c r="D16" s="68" t="str">
        <f t="shared" si="4"/>
        <v/>
      </c>
      <c r="E16" s="68" t="str">
        <f t="shared" si="4"/>
        <v/>
      </c>
      <c r="F16" s="68" t="str">
        <f t="shared" si="4"/>
        <v/>
      </c>
      <c r="G16" s="68" t="str">
        <f t="shared" si="4"/>
        <v/>
      </c>
      <c r="H16" s="68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67" t="s">
        <v>188</v>
      </c>
      <c r="B17" s="167"/>
      <c r="C17" s="68" t="str">
        <f t="shared" si="6"/>
        <v/>
      </c>
      <c r="D17" s="68" t="str">
        <f t="shared" si="4"/>
        <v/>
      </c>
      <c r="E17" s="68" t="str">
        <f t="shared" si="4"/>
        <v/>
      </c>
      <c r="F17" s="68" t="str">
        <f t="shared" si="4"/>
        <v/>
      </c>
      <c r="G17" s="68" t="str">
        <f t="shared" si="4"/>
        <v/>
      </c>
      <c r="H17" s="68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66" t="s">
        <v>439</v>
      </c>
      <c r="B18" s="166"/>
      <c r="C18" s="68" t="str">
        <f t="shared" si="6"/>
        <v/>
      </c>
      <c r="D18" s="68" t="str">
        <f t="shared" si="4"/>
        <v/>
      </c>
      <c r="E18" s="68" t="str">
        <f t="shared" si="4"/>
        <v/>
      </c>
      <c r="F18" s="68" t="str">
        <f t="shared" si="4"/>
        <v/>
      </c>
      <c r="G18" s="68" t="str">
        <f t="shared" si="4"/>
        <v/>
      </c>
      <c r="H18" s="68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66" t="s">
        <v>229</v>
      </c>
      <c r="B19" s="166"/>
      <c r="C19" s="68" t="str">
        <f t="shared" si="6"/>
        <v/>
      </c>
      <c r="D19" s="68" t="str">
        <f t="shared" si="4"/>
        <v/>
      </c>
      <c r="E19" s="68" t="str">
        <f t="shared" si="4"/>
        <v/>
      </c>
      <c r="F19" s="68" t="str">
        <f t="shared" si="4"/>
        <v/>
      </c>
      <c r="G19" s="68" t="str">
        <f t="shared" si="4"/>
        <v/>
      </c>
      <c r="H19" s="68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66" t="s">
        <v>230</v>
      </c>
      <c r="B20" s="166"/>
      <c r="C20" s="68" t="str">
        <f t="shared" si="6"/>
        <v/>
      </c>
      <c r="D20" s="68" t="str">
        <f t="shared" si="4"/>
        <v/>
      </c>
      <c r="E20" s="68" t="str">
        <f t="shared" si="4"/>
        <v/>
      </c>
      <c r="F20" s="68" t="str">
        <f t="shared" si="4"/>
        <v/>
      </c>
      <c r="G20" s="68" t="str">
        <f t="shared" si="4"/>
        <v/>
      </c>
      <c r="H20" s="68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66" t="s">
        <v>189</v>
      </c>
      <c r="B21" s="166"/>
      <c r="C21" s="68" t="str">
        <f t="shared" si="6"/>
        <v/>
      </c>
      <c r="D21" s="68" t="str">
        <f t="shared" si="4"/>
        <v/>
      </c>
      <c r="E21" s="68" t="str">
        <f t="shared" si="4"/>
        <v/>
      </c>
      <c r="F21" s="68" t="str">
        <f t="shared" si="4"/>
        <v/>
      </c>
      <c r="G21" s="68" t="str">
        <f t="shared" si="4"/>
        <v/>
      </c>
      <c r="H21" s="68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66" t="s">
        <v>190</v>
      </c>
      <c r="B22" s="166"/>
      <c r="C22" s="68" t="str">
        <f t="shared" si="6"/>
        <v/>
      </c>
      <c r="D22" s="68" t="str">
        <f t="shared" si="4"/>
        <v/>
      </c>
      <c r="E22" s="68" t="str">
        <f t="shared" si="4"/>
        <v/>
      </c>
      <c r="F22" s="68" t="str">
        <f t="shared" si="4"/>
        <v/>
      </c>
      <c r="G22" s="68" t="str">
        <f t="shared" si="4"/>
        <v/>
      </c>
      <c r="H22" s="68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66" t="s">
        <v>191</v>
      </c>
      <c r="B23" s="166"/>
      <c r="C23" s="68" t="str">
        <f t="shared" si="6"/>
        <v/>
      </c>
      <c r="D23" s="68" t="str">
        <f t="shared" si="4"/>
        <v/>
      </c>
      <c r="E23" s="68" t="str">
        <f t="shared" si="4"/>
        <v/>
      </c>
      <c r="F23" s="68" t="str">
        <f t="shared" si="4"/>
        <v/>
      </c>
      <c r="G23" s="68" t="str">
        <f t="shared" si="4"/>
        <v/>
      </c>
      <c r="H23" s="68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66" t="s">
        <v>231</v>
      </c>
      <c r="B24" s="166"/>
      <c r="C24" s="68" t="str">
        <f t="shared" si="6"/>
        <v/>
      </c>
      <c r="D24" s="68" t="str">
        <f t="shared" si="4"/>
        <v/>
      </c>
      <c r="E24" s="68" t="str">
        <f t="shared" si="4"/>
        <v/>
      </c>
      <c r="F24" s="68" t="str">
        <f t="shared" si="4"/>
        <v/>
      </c>
      <c r="G24" s="68" t="str">
        <f t="shared" si="4"/>
        <v/>
      </c>
      <c r="H24" s="68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66" t="s">
        <v>192</v>
      </c>
      <c r="B25" s="166"/>
      <c r="C25" s="69" t="str">
        <f t="shared" si="6"/>
        <v/>
      </c>
      <c r="D25" s="69" t="str">
        <f t="shared" si="4"/>
        <v/>
      </c>
      <c r="E25" s="69" t="str">
        <f t="shared" si="4"/>
        <v/>
      </c>
      <c r="F25" s="69" t="str">
        <f t="shared" si="4"/>
        <v/>
      </c>
      <c r="G25" s="69" t="str">
        <f t="shared" si="4"/>
        <v/>
      </c>
      <c r="H25" s="69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66" t="s">
        <v>440</v>
      </c>
      <c r="B26" s="166"/>
      <c r="C26" s="165" t="str">
        <f>AU26</f>
        <v/>
      </c>
      <c r="D26" s="165" t="str">
        <f t="shared" si="4"/>
        <v/>
      </c>
      <c r="E26" s="165" t="str">
        <f t="shared" si="4"/>
        <v/>
      </c>
      <c r="F26" s="165" t="str">
        <f t="shared" si="4"/>
        <v/>
      </c>
      <c r="G26" s="165" t="str">
        <f t="shared" si="4"/>
        <v/>
      </c>
      <c r="H26" s="165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66"/>
      <c r="B27" s="166"/>
      <c r="C27" s="165"/>
      <c r="D27" s="165"/>
      <c r="E27" s="165"/>
      <c r="F27" s="165"/>
      <c r="G27" s="165"/>
      <c r="H27" s="165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66" t="s">
        <v>441</v>
      </c>
      <c r="B28" s="166"/>
      <c r="C28" s="165" t="str">
        <f>AU28</f>
        <v/>
      </c>
      <c r="D28" s="165" t="str">
        <f t="shared" ref="D28:H28" si="7">AV28</f>
        <v/>
      </c>
      <c r="E28" s="165" t="str">
        <f t="shared" si="7"/>
        <v/>
      </c>
      <c r="F28" s="165" t="str">
        <f t="shared" si="7"/>
        <v/>
      </c>
      <c r="G28" s="165" t="str">
        <f t="shared" si="7"/>
        <v/>
      </c>
      <c r="H28" s="165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66"/>
      <c r="B29" s="166"/>
      <c r="C29" s="165"/>
      <c r="D29" s="165"/>
      <c r="E29" s="165"/>
      <c r="F29" s="165"/>
      <c r="G29" s="165"/>
      <c r="H29" s="165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66" t="s">
        <v>251</v>
      </c>
      <c r="B30" s="166"/>
      <c r="C30" s="68"/>
      <c r="D30" s="68"/>
      <c r="E30" s="68"/>
      <c r="F30" s="68"/>
      <c r="G30" s="68"/>
      <c r="H30" s="68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66" t="s">
        <v>250</v>
      </c>
      <c r="B31" s="166"/>
      <c r="C31" s="68"/>
      <c r="D31" s="68"/>
      <c r="E31" s="68"/>
      <c r="F31" s="68"/>
      <c r="G31" s="68"/>
      <c r="H31" s="6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81" t="s">
        <v>232</v>
      </c>
      <c r="B33" s="181"/>
      <c r="C33" s="181"/>
      <c r="D33" s="181"/>
      <c r="E33" s="181"/>
      <c r="F33" s="181"/>
      <c r="G33" s="181"/>
      <c r="H33" s="18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IHg2EpcBgjX4CUgcSHMRZB7wxl57l/W5P6gwX7+d4EGNCFMR1ssz/6v1AE2/5qWstEBuy70X461wfvxAMid/ng==" saltValue="B+WqNsza0xbRGwi4SlKMrQ==" spinCount="100000" sheet="1" objects="1" scenarios="1"/>
  <mergeCells count="45"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  <mergeCell ref="D26:D27"/>
    <mergeCell ref="E26:E27"/>
    <mergeCell ref="F26:F27"/>
    <mergeCell ref="G26:G27"/>
    <mergeCell ref="H26:H27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A10:B10"/>
    <mergeCell ref="F10:H11"/>
    <mergeCell ref="A12:B12"/>
    <mergeCell ref="C12:H12"/>
    <mergeCell ref="A13:B15"/>
    <mergeCell ref="F13:H13"/>
    <mergeCell ref="A7:B7"/>
    <mergeCell ref="C7:H7"/>
    <mergeCell ref="A8:B8"/>
    <mergeCell ref="C8:H8"/>
    <mergeCell ref="A9:B9"/>
    <mergeCell ref="C9:H9"/>
    <mergeCell ref="B1:G3"/>
    <mergeCell ref="H1:H3"/>
    <mergeCell ref="A4:A6"/>
    <mergeCell ref="C4:H4"/>
    <mergeCell ref="C5:H5"/>
    <mergeCell ref="C6:D6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住所設定</vt:lpstr>
      <vt:lpstr>試験依頼書</vt:lpstr>
      <vt:lpstr>試験依頼書 (入力例)</vt:lpstr>
      <vt:lpstr>銘板リスト (1)</vt:lpstr>
      <vt:lpstr>銘板リスト (2)</vt:lpstr>
      <vt:lpstr>銘板リスト (3)</vt:lpstr>
      <vt:lpstr>銘板リスト (4)</vt:lpstr>
      <vt:lpstr>銘板リスト (5)</vt:lpstr>
      <vt:lpstr>銘板リスト (6)</vt:lpstr>
      <vt:lpstr>銘板リスト (7)</vt:lpstr>
      <vt:lpstr>銘板リスト (8)</vt:lpstr>
      <vt:lpstr>銘板リスト (9)</vt:lpstr>
      <vt:lpstr>'試験依頼書 (入力例)'!DATA依頼者情報</vt:lpstr>
      <vt:lpstr>DATA依頼者情報</vt:lpstr>
      <vt:lpstr>'試験依頼書 (入力例)'!DATA銘板リスト</vt:lpstr>
      <vt:lpstr>DATA銘板リスト</vt:lpstr>
      <vt:lpstr>'銘板リスト (1)'!Print_Area</vt:lpstr>
      <vt:lpstr>'銘板リスト (2)'!Print_Area</vt:lpstr>
      <vt:lpstr>'銘板リスト (3)'!Print_Area</vt:lpstr>
      <vt:lpstr>'銘板リスト (4)'!Print_Area</vt:lpstr>
      <vt:lpstr>'銘板リスト (5)'!Print_Area</vt:lpstr>
      <vt:lpstr>'銘板リスト (6)'!Print_Area</vt:lpstr>
      <vt:lpstr>'銘板リスト (7)'!Print_Area</vt:lpstr>
      <vt:lpstr>'銘板リスト (8)'!Print_Area</vt:lpstr>
      <vt:lpstr>'銘板リスト (9)'!Print_Area</vt:lpstr>
      <vt:lpstr>住所設定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k-yamasita</dc:creator>
  <cp:lastModifiedBy>誠 亀ヶ森</cp:lastModifiedBy>
  <cp:lastPrinted>2026-03-13T02:19:17Z</cp:lastPrinted>
  <dcterms:created xsi:type="dcterms:W3CDTF">2021-05-24T04:49:09Z</dcterms:created>
  <dcterms:modified xsi:type="dcterms:W3CDTF">2026-03-13T02:48:59Z</dcterms:modified>
</cp:coreProperties>
</file>